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БЮДЖЕТА'!$A$12:$G$532</definedName>
    <definedName name="_xlnm.Print_Titles" localSheetId="1">'БЕЗ УЧЕТА СЧЕТОВ БЮДЖЕТА'!$12:$12</definedName>
  </definedNames>
  <calcPr fullCalcOnLoad="1"/>
</workbook>
</file>

<file path=xl/sharedStrings.xml><?xml version="1.0" encoding="utf-8"?>
<sst xmlns="http://schemas.openxmlformats.org/spreadsheetml/2006/main" count="2111" uniqueCount="444">
  <si>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</si>
  <si>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</si>
  <si>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</si>
  <si>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</si>
  <si>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</si>
  <si>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</si>
  <si>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</si>
  <si>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</si>
  <si>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</si>
  <si>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</si>
  <si>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</si>
  <si>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</si>
  <si>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</si>
  <si>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</si>
  <si>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</si>
  <si>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</si>
  <si>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</si>
  <si>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</si>
  <si>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</si>
  <si>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</si>
  <si>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</si>
  <si>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</si>
  <si>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</si>
  <si>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</si>
  <si>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</si>
  <si>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</si>
  <si>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</si>
  <si>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</si>
  <si>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</si>
  <si>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</si>
  <si>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</si>
  <si>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</si>
  <si>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</si>
  <si>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</si>
  <si>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</si>
  <si>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</si>
  <si>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</si>
  <si>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</si>
  <si>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</si>
  <si>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</si>
  <si>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</si>
  <si>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</si>
  <si>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</si>
  <si>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</si>
  <si>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</si>
  <si>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</si>
  <si>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</si>
  <si>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</si>
  <si>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</si>
  <si>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</si>
  <si>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</si>
  <si>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</si>
  <si>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</si>
  <si>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</si>
  <si>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</si>
  <si>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</si>
  <si>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</si>
  <si>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</si>
  <si>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</si>
  <si>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</si>
  <si>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</si>
  <si>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</si>
  <si>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</si>
  <si>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</si>
  <si>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</si>
  <si>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</si>
  <si>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</si>
  <si>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</si>
  <si>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</si>
  <si>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</si>
  <si>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</si>
  <si>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</si>
  <si>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</si>
  <si>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</si>
  <si>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</si>
  <si>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</si>
  <si>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</si>
  <si>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</si>
  <si>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</si>
  <si>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</si>
  <si>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</si>
  <si>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</si>
  <si>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</si>
  <si>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</si>
  <si>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</si>
  <si>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</si>
  <si>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</si>
  <si>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</si>
  <si>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</si>
  <si>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</si>
  <si>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</si>
  <si>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</si>
  <si>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</si>
  <si>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</si>
  <si>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</si>
  <si>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</si>
  <si>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</si>
  <si>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</si>
  <si>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</si>
  <si>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</si>
  <si>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</si>
  <si>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</si>
  <si>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</si>
  <si>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</si>
  <si>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</si>
  <si>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</si>
  <si>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</si>
  <si>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</si>
  <si>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</si>
  <si>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</si>
  <si>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</si>
  <si>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</si>
  <si>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</si>
  <si>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</si>
  <si>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</si>
  <si>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</si>
  <si>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</si>
  <si>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</si>
  <si>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</si>
  <si>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</si>
  <si>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</si>
  <si>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</si>
  <si>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</si>
  <si>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</si>
  <si>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</si>
  <si>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</si>
  <si>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</si>
  <si>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</si>
  <si>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</si>
  <si>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</si>
  <si>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</si>
  <si>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</si>
  <si>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</si>
  <si>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</si>
  <si>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</si>
  <si>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</si>
  <si>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</si>
  <si>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</si>
  <si>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</si>
  <si>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</si>
  <si>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</si>
  <si>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</si>
  <si>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</si>
  <si>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</si>
  <si>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</si>
  <si>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</si>
  <si>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</si>
  <si>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</si>
  <si>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</si>
  <si>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</si>
  <si>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</si>
  <si>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</si>
  <si>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</si>
  <si>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</si>
  <si>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</si>
  <si>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</si>
  <si>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</si>
  <si>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</si>
  <si>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</si>
  <si>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</si>
  <si>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</si>
  <si>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</si>
  <si>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</si>
  <si>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</si>
  <si>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</si>
  <si>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</si>
  <si>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</si>
  <si>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</si>
  <si>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</si>
  <si>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</si>
  <si>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</si>
  <si>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</si>
  <si>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</si>
  <si>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</si>
  <si>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</si>
  <si>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</si>
  <si>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</si>
  <si>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</si>
  <si>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</si>
  <si>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</si>
  <si>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</si>
  <si>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</si>
  <si>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</si>
  <si>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</si>
  <si>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</si>
  <si>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</si>
  <si>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</si>
  <si>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</si>
  <si>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</si>
  <si>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</si>
  <si>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</si>
  <si>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</si>
  <si>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</si>
  <si>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</si>
  <si>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</si>
  <si>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</si>
  <si>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</si>
  <si>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</si>
  <si>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</si>
  <si>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</si>
  <si>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</si>
  <si>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</si>
  <si>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</si>
  <si>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</si>
  <si>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</si>
  <si>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</si>
  <si>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</si>
  <si>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</si>
  <si>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</si>
  <si>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</si>
  <si>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</si>
  <si>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</si>
  <si>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</si>
  <si>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</si>
  <si>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</si>
  <si>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Содержание муниципального жилого фонда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</si>
  <si>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</si>
  <si>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</si>
  <si>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</si>
  <si>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</si>
  <si>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</si>
  <si>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</si>
  <si>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</si>
  <si>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</si>
  <si>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</si>
  <si>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</si>
  <si>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</si>
  <si>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</si>
  <si>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</si>
  <si>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</si>
  <si>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</si>
  <si>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</si>
  <si>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</si>
  <si>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</si>
  <si>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</si>
  <si>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</si>
  <si>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</si>
  <si>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</si>
  <si>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МП"Развитие физической культуры и спорта ММР 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</si>
  <si>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</si>
  <si>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</si>
  <si>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</si>
  <si>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</si>
  <si>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</si>
  <si>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</si>
  <si>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</si>
  <si>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</si>
  <si>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</si>
  <si>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</si>
  <si>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>Комплектование книжных фондов муниципальных библиотек</t>
  </si>
  <si>
    <t>Благоустройство пришкольных территорий</t>
  </si>
  <si>
    <t xml:space="preserve">Михайловского муниципального </t>
  </si>
  <si>
    <t>района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</si>
  <si>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</si>
  <si>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</si>
  <si>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</si>
  <si>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</si>
  <si>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</si>
  <si>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</si>
  <si>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</si>
  <si>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</si>
  <si>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</si>
  <si>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</si>
  <si>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</si>
  <si>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</si>
  <si>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</si>
  <si>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</si>
  <si>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</si>
  <si>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</si>
  <si>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</si>
  <si>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</si>
  <si>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</si>
  <si>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</si>
  <si>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</si>
  <si>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</si>
  <si>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</si>
  <si>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</si>
  <si>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</si>
  <si>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</si>
  <si>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</si>
  <si>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</si>
  <si>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</si>
  <si>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</si>
  <si>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</si>
  <si>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</si>
  <si>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</si>
  <si>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</si>
  <si>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</si>
  <si>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</si>
  <si>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</si>
  <si>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</si>
  <si>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1000000000</t>
  </si>
  <si>
    <t>0800000000</t>
  </si>
  <si>
    <t>0800000600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</si>
  <si>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</si>
  <si>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</si>
  <si>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</si>
  <si>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</si>
  <si>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</si>
  <si>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</si>
  <si>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</si>
  <si>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</si>
  <si>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</si>
  <si>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</si>
  <si>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</si>
  <si>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</si>
  <si>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</si>
  <si>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</si>
  <si>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</si>
  <si>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</si>
  <si>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</si>
  <si>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</si>
  <si>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</si>
  <si>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</si>
  <si>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</si>
  <si>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</si>
  <si>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</si>
  <si>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</si>
  <si>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1620011690</t>
  </si>
  <si>
    <t>9990004910</t>
  </si>
  <si>
    <t>0100000000</t>
  </si>
  <si>
    <t>0500000000</t>
  </si>
  <si>
    <t>0500000600</t>
  </si>
  <si>
    <t>1500000000</t>
  </si>
  <si>
    <t>1500000600</t>
  </si>
  <si>
    <t>1500000620</t>
  </si>
  <si>
    <t>9990000660</t>
  </si>
  <si>
    <t>9990004500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</si>
  <si>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</si>
  <si>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</si>
  <si>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</si>
  <si>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</si>
  <si>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</si>
  <si>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</si>
  <si>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</si>
  <si>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</si>
  <si>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</si>
  <si>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</si>
  <si>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</si>
  <si>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0310092420</t>
  </si>
  <si>
    <t>0310093050</t>
  </si>
  <si>
    <t>0310093060</t>
  </si>
  <si>
    <t>0330000000</t>
  </si>
  <si>
    <t>0330001690</t>
  </si>
  <si>
    <t>0310011690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</si>
  <si>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</si>
  <si>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</si>
  <si>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</si>
  <si>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</si>
  <si>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</si>
  <si>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</si>
  <si>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</si>
  <si>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9990093090</t>
  </si>
  <si>
    <t>2200001690</t>
  </si>
  <si>
    <t>0200011690</t>
  </si>
  <si>
    <t>0330011690</t>
  </si>
  <si>
    <t>2200092070</t>
  </si>
  <si>
    <t>МП"Развитие Многофункционального центра предоставления государственных и муниципальных услуг населению ММР"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</si>
  <si>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</si>
  <si>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</si>
  <si>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</si>
  <si>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</si>
  <si>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</si>
  <si>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</si>
  <si>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</si>
  <si>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 xml:space="preserve">Мероприятия районных казенных муниципальных учреждений по профилактике терроризма и противодействию экстремизму </t>
  </si>
  <si>
    <t>1800000610</t>
  </si>
  <si>
    <t>243</t>
  </si>
  <si>
    <t>Закупка товаров, работ, услуг в целях капитального ремонта муниципального имущества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</si>
  <si>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</si>
  <si>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</si>
  <si>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</si>
  <si>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</si>
  <si>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600</t>
  </si>
  <si>
    <t>812</t>
  </si>
  <si>
    <t>22000S2070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</si>
  <si>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</si>
  <si>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</si>
  <si>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</si>
  <si>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</si>
  <si>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</si>
  <si>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11000S2390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</si>
  <si>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</si>
  <si>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</si>
  <si>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</si>
  <si>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</si>
  <si>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414</t>
  </si>
  <si>
    <t>Дополнительное образование детей</t>
  </si>
  <si>
    <t>0703</t>
  </si>
  <si>
    <t>03600L0270</t>
  </si>
  <si>
    <t>Расходы на погашение кредиторской задолженности прошлых лет</t>
  </si>
  <si>
    <t>99900009100</t>
  </si>
  <si>
    <t>Приложение 12 к решению Думы</t>
  </si>
  <si>
    <t>районного бюджета на 2018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</si>
  <si>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МП «Противодействие коррупции на территории Михайловского муниципального района на 2016-2018 годы»</t>
  </si>
  <si>
    <t>МП «Управление муниципальным имуществом и земельными ресурсами Михайловского муниципального района на 2018-2020 годы»</t>
  </si>
  <si>
    <t>2500000000</t>
  </si>
  <si>
    <t>2500000600</t>
  </si>
  <si>
    <t>2600000000</t>
  </si>
  <si>
    <t>2600000600</t>
  </si>
  <si>
    <t>0800000630</t>
  </si>
  <si>
    <t>9990093110</t>
  </si>
  <si>
    <t>МП «Содержание и ремонт муниципального жилого фонда в Михайловском муниципальном районе на 2018-2020 годы»</t>
  </si>
  <si>
    <t>2400000000</t>
  </si>
  <si>
    <t>2400000600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</si>
  <si>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</si>
  <si>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</si>
  <si>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МП"Развитие малоэтажного жилищного строительства на территории Михайловского муниципального района на 2016-2018 годы"</t>
  </si>
  <si>
    <t>400</t>
  </si>
  <si>
    <t>№ 250  от 21.12.2017г.</t>
  </si>
  <si>
    <t>19000S2270</t>
  </si>
  <si>
    <t>Мероприятия по энергосбережению и повышению энергетической эффективности систем коммунальной инфраструктуры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</si>
  <si>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</si>
  <si>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</si>
  <si>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01000L4970</t>
  </si>
  <si>
    <t>01000R4970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</si>
  <si>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</si>
  <si>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Субсидии на социальные выплаты молодым семьям для приобретения (строительства) жилья экономкласса за счет краевого бюджета</t>
  </si>
  <si>
    <t>03200S2020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</si>
  <si>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</si>
  <si>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</si>
  <si>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</si>
  <si>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</si>
  <si>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</si>
  <si>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</si>
  <si>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1000092380</t>
  </si>
  <si>
    <t>1100092390</t>
  </si>
  <si>
    <t>Субсидии из краевого бюджета на капитальный ремонт и ремонт автомобильных дорог общего пользования населенных пунктов за счет дорожного фонда Приморского края</t>
  </si>
  <si>
    <t>19000S2320</t>
  </si>
  <si>
    <t>1900092320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</si>
  <si>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</si>
  <si>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</si>
  <si>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Приложение 7 к решению Думы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</si>
  <si>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</si>
  <si>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>9990000710</t>
  </si>
  <si>
    <t>1610055050</t>
  </si>
  <si>
    <t>16100R5050</t>
  </si>
  <si>
    <t>Строительство Дома культуры в с. Первомайском за счет федерального бюджета</t>
  </si>
  <si>
    <t>Строительство Дома культуры в с. Первомайском за счет местного бюджета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</si>
  <si>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</si>
  <si>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</si>
  <si>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</si>
  <si>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</si>
  <si>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>района № 291 от 26.07.2018г.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</si>
</sst>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00_р_._-;\-* #,##0.000_р_._-;_-* &quot;-&quot;??_р_._-;_-@_-"/>
    <numFmt numFmtId="172" formatCode="_-* #,##0.000_р_._-;\-* #,##0.000_р_._-;_-* &quot;-&quot;???_р_._-;_-@_-"/>
    <numFmt numFmtId="173" formatCode="#,##0.0000"/>
    <numFmt numFmtId="174" formatCode="#,##0.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0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0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0" fillId="33" borderId="22" xfId="0" applyNumberFormat="1" applyFont="1" applyFill="1" applyBorder="1" applyAlignment="1">
      <alignment horizontal="center" vertical="center" wrapText="1"/>
    </xf>
    <xf numFmtId="168" fontId="10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7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7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7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4" fontId="7" fillId="35" borderId="21" xfId="0" applyNumberFormat="1" applyFont="1" applyFill="1" applyBorder="1" applyAlignment="1">
      <alignment horizontal="center" vertical="center" shrinkToFit="1"/>
    </xf>
    <xf numFmtId="4" fontId="7" fillId="35" borderId="17" xfId="0" applyNumberFormat="1" applyFont="1" applyFill="1" applyBorder="1" applyAlignment="1">
      <alignment horizontal="center" vertical="center" shrinkToFit="1"/>
    </xf>
    <xf numFmtId="168" fontId="7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0" fillId="39" borderId="25" xfId="0" applyFont="1" applyFill="1" applyBorder="1" applyAlignment="1">
      <alignment horizontal="center" vertical="center" wrapText="1"/>
    </xf>
    <xf numFmtId="49" fontId="10" fillId="39" borderId="26" xfId="0" applyNumberFormat="1" applyFont="1" applyFill="1" applyBorder="1" applyAlignment="1">
      <alignment horizontal="center" vertical="center" wrapText="1"/>
    </xf>
    <xf numFmtId="0" fontId="10" fillId="39" borderId="26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7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7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0" fillId="39" borderId="12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7" fillId="35" borderId="10" xfId="0" applyNumberFormat="1" applyFont="1" applyFill="1" applyBorder="1" applyAlignment="1">
      <alignment horizontal="center" vertical="center" shrinkToFit="1"/>
    </xf>
    <xf numFmtId="0" fontId="11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8" fontId="7" fillId="35" borderId="21" xfId="0" applyNumberFormat="1" applyFont="1" applyFill="1" applyBorder="1" applyAlignment="1">
      <alignment horizontal="center" vertical="center" wrapText="1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2" fillId="40" borderId="10" xfId="0" applyFont="1" applyFill="1" applyBorder="1" applyAlignment="1">
      <alignment vertical="top" wrapText="1"/>
    </xf>
    <xf numFmtId="171" fontId="2" fillId="35" borderId="10" xfId="60" applyNumberFormat="1" applyFont="1" applyFill="1" applyBorder="1" applyAlignment="1">
      <alignment horizontal="center" vertical="center" shrinkToFit="1"/>
    </xf>
    <xf numFmtId="171" fontId="7" fillId="35" borderId="10" xfId="60" applyNumberFormat="1" applyFont="1" applyFill="1" applyBorder="1" applyAlignment="1">
      <alignment horizontal="center" vertical="center" shrinkToFit="1"/>
    </xf>
    <xf numFmtId="171" fontId="2" fillId="37" borderId="10" xfId="60" applyNumberFormat="1" applyFont="1" applyFill="1" applyBorder="1" applyAlignment="1">
      <alignment horizontal="center" vertical="center" shrinkToFit="1"/>
    </xf>
    <xf numFmtId="171" fontId="2" fillId="34" borderId="10" xfId="60" applyNumberFormat="1" applyFont="1" applyFill="1" applyBorder="1" applyAlignment="1">
      <alignment horizontal="center" vertical="center" shrinkToFit="1"/>
    </xf>
    <xf numFmtId="171" fontId="2" fillId="38" borderId="10" xfId="60" applyNumberFormat="1" applyFont="1" applyFill="1" applyBorder="1" applyAlignment="1">
      <alignment horizontal="center" vertical="center" shrinkToFit="1"/>
    </xf>
    <xf numFmtId="49" fontId="2" fillId="40" borderId="10" xfId="0" applyNumberFormat="1" applyFont="1" applyFill="1" applyBorder="1" applyAlignment="1">
      <alignment horizontal="center" vertical="center" shrinkToFit="1"/>
    </xf>
    <xf numFmtId="169" fontId="2" fillId="40" borderId="10" xfId="0" applyNumberFormat="1" applyFont="1" applyFill="1" applyBorder="1" applyAlignment="1">
      <alignment horizontal="center" vertical="center" shrinkToFit="1"/>
    </xf>
    <xf numFmtId="171" fontId="10" fillId="39" borderId="12" xfId="60" applyNumberFormat="1" applyFont="1" applyFill="1" applyBorder="1" applyAlignment="1">
      <alignment horizontal="center" vertical="center" wrapText="1"/>
    </xf>
    <xf numFmtId="171" fontId="5" fillId="36" borderId="10" xfId="60" applyNumberFormat="1" applyFont="1" applyFill="1" applyBorder="1" applyAlignment="1">
      <alignment horizontal="center" vertical="center" shrinkToFit="1"/>
    </xf>
    <xf numFmtId="43" fontId="7" fillId="37" borderId="10" xfId="60" applyFont="1" applyFill="1" applyBorder="1" applyAlignment="1">
      <alignment horizontal="center" vertical="center" shrinkToFit="1"/>
    </xf>
    <xf numFmtId="171" fontId="7" fillId="37" borderId="10" xfId="60" applyNumberFormat="1" applyFont="1" applyFill="1" applyBorder="1" applyAlignment="1">
      <alignment horizontal="center" vertical="center" shrinkToFit="1"/>
    </xf>
    <xf numFmtId="171" fontId="2" fillId="36" borderId="10" xfId="6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169" fontId="2" fillId="0" borderId="10" xfId="0" applyNumberFormat="1" applyFont="1" applyFill="1" applyBorder="1" applyAlignment="1">
      <alignment horizontal="center" vertical="center" shrinkToFit="1"/>
    </xf>
    <xf numFmtId="173" fontId="5" fillId="38" borderId="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Y543"/>
  <sheetViews>
    <sheetView showGridLines="0" tabSelected="1" zoomScalePageLayoutView="0" workbookViewId="0" topLeftCell="A1">
      <selection activeCell="B5" sqref="B5:W5"/>
    </sheetView>
  </sheetViews>
  <sheetFormatPr defaultColWidth="9.00390625" defaultRowHeight="12.75" outlineLevelRow="6"/>
  <cols>
    <col min="1" max="1" width="67.875" style="2" customWidth="1"/>
    <col min="2" max="2" width="6.125" style="17" customWidth="1"/>
    <col min="3" max="3" width="7.25390625" style="2" customWidth="1"/>
    <col min="4" max="4" width="13.25390625" style="2" customWidth="1"/>
    <col min="5" max="5" width="5.875" style="2" customWidth="1"/>
    <col min="6" max="6" width="0" style="2" hidden="1" customWidth="1"/>
    <col min="7" max="7" width="18.7539062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16384" width="9.125" style="2" customWidth="1"/>
  </cols>
  <sheetData>
    <row r="2" spans="2:23" ht="15.75">
      <c r="B2" s="177" t="s">
        <v>432</v>
      </c>
      <c r="C2" s="177"/>
      <c r="D2" s="177"/>
      <c r="E2" s="177"/>
      <c r="F2" s="177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2:23" ht="15.75">
      <c r="B3" s="177" t="s">
        <v>251</v>
      </c>
      <c r="C3" s="177"/>
      <c r="D3" s="177"/>
      <c r="E3" s="177"/>
      <c r="F3" s="177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</row>
    <row r="4" spans="2:23" ht="15.75">
      <c r="B4" s="177" t="s">
        <v>443</v>
      </c>
      <c r="C4" s="177"/>
      <c r="D4" s="177"/>
      <c r="E4" s="177"/>
      <c r="F4" s="177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</row>
    <row r="5" spans="2:23" ht="15.75">
      <c r="B5" s="177" t="s">
        <v>392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</row>
    <row r="6" spans="2:23" ht="18.75" customHeight="1">
      <c r="B6" s="178" t="s">
        <v>251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</row>
    <row r="7" spans="2:23" ht="15.75">
      <c r="B7" s="46" t="s">
        <v>252</v>
      </c>
      <c r="C7" s="177" t="s">
        <v>409</v>
      </c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46"/>
    </row>
    <row r="9" spans="1:25" ht="30.75" customHeight="1">
      <c r="A9" s="176" t="s">
        <v>90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X9" s="2"/>
      <c r="Y9" s="2"/>
    </row>
    <row r="10" spans="1:25" ht="57" customHeight="1">
      <c r="A10" s="175" t="s">
        <v>393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X10" s="2"/>
      <c r="Y10" s="2"/>
    </row>
    <row r="11" spans="1:25" ht="16.5" thickBot="1">
      <c r="A11" s="49"/>
      <c r="B11" s="49"/>
      <c r="C11" s="49"/>
      <c r="D11" s="49"/>
      <c r="E11" s="49"/>
      <c r="F11" s="49"/>
      <c r="G11" s="49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Y11" s="57" t="s">
        <v>84</v>
      </c>
    </row>
    <row r="12" spans="1:25" ht="48" thickBot="1">
      <c r="A12" s="36" t="s">
        <v>0</v>
      </c>
      <c r="B12" s="36" t="s">
        <v>59</v>
      </c>
      <c r="C12" s="36" t="s">
        <v>1</v>
      </c>
      <c r="D12" s="36" t="s">
        <v>2</v>
      </c>
      <c r="E12" s="36" t="s">
        <v>3</v>
      </c>
      <c r="F12" s="37" t="s">
        <v>4</v>
      </c>
      <c r="G12" s="36" t="s">
        <v>23</v>
      </c>
      <c r="H12" s="23" t="s">
        <v>23</v>
      </c>
      <c r="I12" s="4" t="s">
        <v>23</v>
      </c>
      <c r="J12" s="4" t="s">
        <v>23</v>
      </c>
      <c r="K12" s="4" t="s">
        <v>23</v>
      </c>
      <c r="L12" s="4" t="s">
        <v>23</v>
      </c>
      <c r="M12" s="4" t="s">
        <v>23</v>
      </c>
      <c r="N12" s="4" t="s">
        <v>23</v>
      </c>
      <c r="O12" s="4" t="s">
        <v>23</v>
      </c>
      <c r="P12" s="4" t="s">
        <v>23</v>
      </c>
      <c r="Q12" s="4" t="s">
        <v>23</v>
      </c>
      <c r="R12" s="4" t="s">
        <v>23</v>
      </c>
      <c r="S12" s="4" t="s">
        <v>23</v>
      </c>
      <c r="T12" s="4" t="s">
        <v>23</v>
      </c>
      <c r="U12" s="4" t="s">
        <v>23</v>
      </c>
      <c r="V12" s="4" t="s">
        <v>23</v>
      </c>
      <c r="W12" s="41" t="s">
        <v>23</v>
      </c>
      <c r="X12" s="58" t="s">
        <v>86</v>
      </c>
      <c r="Y12" s="47" t="s">
        <v>85</v>
      </c>
    </row>
    <row r="13" spans="1:25" ht="29.25" thickBot="1">
      <c r="A13" s="103" t="s">
        <v>60</v>
      </c>
      <c r="B13" s="104">
        <v>951</v>
      </c>
      <c r="C13" s="104" t="s">
        <v>61</v>
      </c>
      <c r="D13" s="104" t="s">
        <v>261</v>
      </c>
      <c r="E13" s="104" t="s">
        <v>5</v>
      </c>
      <c r="F13" s="105"/>
      <c r="G13" s="141">
        <f>G14+G178+G184+G191+G241+G294+G316+G354+G375+G386+G399+G405</f>
        <v>217585.49109999998</v>
      </c>
      <c r="H13" s="28" t="e">
        <f aca="true" t="shared" si="0" ref="H13:X13">H14+H165+H185+H191+H237+H302+H332+H363+H376+H390+H401+H406</f>
        <v>#REF!</v>
      </c>
      <c r="I13" s="28" t="e">
        <f t="shared" si="0"/>
        <v>#REF!</v>
      </c>
      <c r="J13" s="28" t="e">
        <f t="shared" si="0"/>
        <v>#REF!</v>
      </c>
      <c r="K13" s="28" t="e">
        <f t="shared" si="0"/>
        <v>#REF!</v>
      </c>
      <c r="L13" s="28" t="e">
        <f t="shared" si="0"/>
        <v>#REF!</v>
      </c>
      <c r="M13" s="28" t="e">
        <f t="shared" si="0"/>
        <v>#REF!</v>
      </c>
      <c r="N13" s="28" t="e">
        <f t="shared" si="0"/>
        <v>#REF!</v>
      </c>
      <c r="O13" s="28" t="e">
        <f t="shared" si="0"/>
        <v>#REF!</v>
      </c>
      <c r="P13" s="28" t="e">
        <f t="shared" si="0"/>
        <v>#REF!</v>
      </c>
      <c r="Q13" s="28" t="e">
        <f t="shared" si="0"/>
        <v>#REF!</v>
      </c>
      <c r="R13" s="28" t="e">
        <f t="shared" si="0"/>
        <v>#REF!</v>
      </c>
      <c r="S13" s="28" t="e">
        <f t="shared" si="0"/>
        <v>#REF!</v>
      </c>
      <c r="T13" s="28" t="e">
        <f t="shared" si="0"/>
        <v>#REF!</v>
      </c>
      <c r="U13" s="28" t="e">
        <f t="shared" si="0"/>
        <v>#REF!</v>
      </c>
      <c r="V13" s="28" t="e">
        <f t="shared" si="0"/>
        <v>#REF!</v>
      </c>
      <c r="W13" s="28" t="e">
        <f t="shared" si="0"/>
        <v>#REF!</v>
      </c>
      <c r="X13" s="60" t="e">
        <f t="shared" si="0"/>
        <v>#REF!</v>
      </c>
      <c r="Y13" s="59" t="e">
        <f aca="true" t="shared" si="1" ref="Y13:Y23">X13/G13*100</f>
        <v>#REF!</v>
      </c>
    </row>
    <row r="14" spans="1:25" ht="18.75" customHeight="1" outlineLevel="2" thickBot="1">
      <c r="A14" s="108" t="s">
        <v>54</v>
      </c>
      <c r="B14" s="18">
        <v>951</v>
      </c>
      <c r="C14" s="14" t="s">
        <v>53</v>
      </c>
      <c r="D14" s="14" t="s">
        <v>261</v>
      </c>
      <c r="E14" s="14" t="s">
        <v>5</v>
      </c>
      <c r="F14" s="14"/>
      <c r="G14" s="142">
        <f>G15+G23+G47+G67+G83+G88+G61+G77</f>
        <v>75795.352</v>
      </c>
      <c r="H14" s="29" t="e">
        <f>H15+H26+H49+#REF!+H68+#REF!+H83+H87</f>
        <v>#REF!</v>
      </c>
      <c r="I14" s="29" t="e">
        <f>I15+I26+I49+#REF!+I68+#REF!+I83+I87</f>
        <v>#REF!</v>
      </c>
      <c r="J14" s="29" t="e">
        <f>J15+J26+J49+#REF!+J68+#REF!+J83+J87</f>
        <v>#REF!</v>
      </c>
      <c r="K14" s="29" t="e">
        <f>K15+K26+K49+#REF!+K68+#REF!+K83+K87</f>
        <v>#REF!</v>
      </c>
      <c r="L14" s="29" t="e">
        <f>L15+L26+L49+#REF!+L68+#REF!+L83+L87</f>
        <v>#REF!</v>
      </c>
      <c r="M14" s="29" t="e">
        <f>M15+M26+M49+#REF!+M68+#REF!+M83+M87</f>
        <v>#REF!</v>
      </c>
      <c r="N14" s="29" t="e">
        <f>N15+N26+N49+#REF!+N68+#REF!+N83+N87</f>
        <v>#REF!</v>
      </c>
      <c r="O14" s="29" t="e">
        <f>O15+O26+O49+#REF!+O68+#REF!+O83+O87</f>
        <v>#REF!</v>
      </c>
      <c r="P14" s="29" t="e">
        <f>P15+P26+P49+#REF!+P68+#REF!+P83+P87</f>
        <v>#REF!</v>
      </c>
      <c r="Q14" s="29" t="e">
        <f>Q15+Q26+Q49+#REF!+Q68+#REF!+Q83+Q87</f>
        <v>#REF!</v>
      </c>
      <c r="R14" s="29" t="e">
        <f>R15+R26+R49+#REF!+R68+#REF!+R83+R87</f>
        <v>#REF!</v>
      </c>
      <c r="S14" s="29" t="e">
        <f>S15+S26+S49+#REF!+S68+#REF!+S83+S87</f>
        <v>#REF!</v>
      </c>
      <c r="T14" s="29" t="e">
        <f>T15+T26+T49+#REF!+T68+#REF!+T83+T87</f>
        <v>#REF!</v>
      </c>
      <c r="U14" s="29" t="e">
        <f>U15+U26+U49+#REF!+U68+#REF!+U83+U87</f>
        <v>#REF!</v>
      </c>
      <c r="V14" s="29" t="e">
        <f>V15+V26+V49+#REF!+V68+#REF!+V83+V87</f>
        <v>#REF!</v>
      </c>
      <c r="W14" s="29" t="e">
        <f>W15+W26+W49+#REF!+W68+#REF!+W83+W87</f>
        <v>#REF!</v>
      </c>
      <c r="X14" s="61" t="e">
        <f>X15+X26+X49+#REF!+X68+#REF!+X83+X87</f>
        <v>#REF!</v>
      </c>
      <c r="Y14" s="59" t="e">
        <f t="shared" si="1"/>
        <v>#REF!</v>
      </c>
    </row>
    <row r="15" spans="1:25" ht="32.25" customHeight="1" outlineLevel="3" thickBot="1">
      <c r="A15" s="109" t="s">
        <v>24</v>
      </c>
      <c r="B15" s="129">
        <v>951</v>
      </c>
      <c r="C15" s="110" t="s">
        <v>6</v>
      </c>
      <c r="D15" s="110" t="s">
        <v>261</v>
      </c>
      <c r="E15" s="110" t="s">
        <v>5</v>
      </c>
      <c r="F15" s="110"/>
      <c r="G15" s="111">
        <f>G16</f>
        <v>1945.2</v>
      </c>
      <c r="H15" s="31">
        <f aca="true" t="shared" si="2" ref="H15:X15">H16</f>
        <v>1204.8</v>
      </c>
      <c r="I15" s="31">
        <f t="shared" si="2"/>
        <v>1204.8</v>
      </c>
      <c r="J15" s="31">
        <f t="shared" si="2"/>
        <v>1204.8</v>
      </c>
      <c r="K15" s="31">
        <f t="shared" si="2"/>
        <v>1204.8</v>
      </c>
      <c r="L15" s="31">
        <f t="shared" si="2"/>
        <v>1204.8</v>
      </c>
      <c r="M15" s="31">
        <f t="shared" si="2"/>
        <v>1204.8</v>
      </c>
      <c r="N15" s="31">
        <f t="shared" si="2"/>
        <v>1204.8</v>
      </c>
      <c r="O15" s="31">
        <f t="shared" si="2"/>
        <v>1204.8</v>
      </c>
      <c r="P15" s="31">
        <f t="shared" si="2"/>
        <v>1204.8</v>
      </c>
      <c r="Q15" s="31">
        <f t="shared" si="2"/>
        <v>1204.8</v>
      </c>
      <c r="R15" s="31">
        <f t="shared" si="2"/>
        <v>1204.8</v>
      </c>
      <c r="S15" s="31">
        <f t="shared" si="2"/>
        <v>1204.8</v>
      </c>
      <c r="T15" s="31">
        <f t="shared" si="2"/>
        <v>1204.8</v>
      </c>
      <c r="U15" s="31">
        <f t="shared" si="2"/>
        <v>1204.8</v>
      </c>
      <c r="V15" s="31">
        <f t="shared" si="2"/>
        <v>1204.8</v>
      </c>
      <c r="W15" s="31">
        <f t="shared" si="2"/>
        <v>1204.8</v>
      </c>
      <c r="X15" s="62">
        <f t="shared" si="2"/>
        <v>1147.63638</v>
      </c>
      <c r="Y15" s="59">
        <f t="shared" si="1"/>
        <v>58.998374460209746</v>
      </c>
    </row>
    <row r="16" spans="1:25" ht="34.5" customHeight="1" outlineLevel="3" thickBot="1">
      <c r="A16" s="112" t="s">
        <v>135</v>
      </c>
      <c r="B16" s="19">
        <v>951</v>
      </c>
      <c r="C16" s="11" t="s">
        <v>6</v>
      </c>
      <c r="D16" s="11" t="s">
        <v>262</v>
      </c>
      <c r="E16" s="11" t="s">
        <v>5</v>
      </c>
      <c r="F16" s="11"/>
      <c r="G16" s="12">
        <f>G17</f>
        <v>1945.2</v>
      </c>
      <c r="H16" s="32">
        <f aca="true" t="shared" si="3" ref="H16:X16">H21</f>
        <v>1204.8</v>
      </c>
      <c r="I16" s="32">
        <f t="shared" si="3"/>
        <v>1204.8</v>
      </c>
      <c r="J16" s="32">
        <f t="shared" si="3"/>
        <v>1204.8</v>
      </c>
      <c r="K16" s="32">
        <f t="shared" si="3"/>
        <v>1204.8</v>
      </c>
      <c r="L16" s="32">
        <f t="shared" si="3"/>
        <v>1204.8</v>
      </c>
      <c r="M16" s="32">
        <f t="shared" si="3"/>
        <v>1204.8</v>
      </c>
      <c r="N16" s="32">
        <f t="shared" si="3"/>
        <v>1204.8</v>
      </c>
      <c r="O16" s="32">
        <f t="shared" si="3"/>
        <v>1204.8</v>
      </c>
      <c r="P16" s="32">
        <f t="shared" si="3"/>
        <v>1204.8</v>
      </c>
      <c r="Q16" s="32">
        <f t="shared" si="3"/>
        <v>1204.8</v>
      </c>
      <c r="R16" s="32">
        <f t="shared" si="3"/>
        <v>1204.8</v>
      </c>
      <c r="S16" s="32">
        <f t="shared" si="3"/>
        <v>1204.8</v>
      </c>
      <c r="T16" s="32">
        <f t="shared" si="3"/>
        <v>1204.8</v>
      </c>
      <c r="U16" s="32">
        <f t="shared" si="3"/>
        <v>1204.8</v>
      </c>
      <c r="V16" s="32">
        <f t="shared" si="3"/>
        <v>1204.8</v>
      </c>
      <c r="W16" s="32">
        <f t="shared" si="3"/>
        <v>1204.8</v>
      </c>
      <c r="X16" s="63">
        <f t="shared" si="3"/>
        <v>1147.63638</v>
      </c>
      <c r="Y16" s="59">
        <f t="shared" si="1"/>
        <v>58.998374460209746</v>
      </c>
    </row>
    <row r="17" spans="1:25" ht="36" customHeight="1" outlineLevel="3" thickBot="1">
      <c r="A17" s="112" t="s">
        <v>136</v>
      </c>
      <c r="B17" s="19">
        <v>951</v>
      </c>
      <c r="C17" s="11" t="s">
        <v>6</v>
      </c>
      <c r="D17" s="11" t="s">
        <v>263</v>
      </c>
      <c r="E17" s="11" t="s">
        <v>5</v>
      </c>
      <c r="F17" s="11"/>
      <c r="G17" s="12">
        <f>G18</f>
        <v>1945.2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63"/>
      <c r="Y17" s="59"/>
    </row>
    <row r="18" spans="1:25" ht="20.25" customHeight="1" outlineLevel="3" thickBot="1">
      <c r="A18" s="94" t="s">
        <v>137</v>
      </c>
      <c r="B18" s="90">
        <v>951</v>
      </c>
      <c r="C18" s="91" t="s">
        <v>6</v>
      </c>
      <c r="D18" s="91" t="s">
        <v>264</v>
      </c>
      <c r="E18" s="91" t="s">
        <v>5</v>
      </c>
      <c r="F18" s="91"/>
      <c r="G18" s="16">
        <f>G19</f>
        <v>1945.2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63"/>
      <c r="Y18" s="59"/>
    </row>
    <row r="19" spans="1:25" ht="31.5" customHeight="1" outlineLevel="3" thickBot="1">
      <c r="A19" s="5" t="s">
        <v>94</v>
      </c>
      <c r="B19" s="21">
        <v>951</v>
      </c>
      <c r="C19" s="6" t="s">
        <v>6</v>
      </c>
      <c r="D19" s="6" t="s">
        <v>264</v>
      </c>
      <c r="E19" s="6" t="s">
        <v>91</v>
      </c>
      <c r="F19" s="6"/>
      <c r="G19" s="7">
        <f>G20+G21+G22</f>
        <v>1945.2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63"/>
      <c r="Y19" s="59"/>
    </row>
    <row r="20" spans="1:25" ht="20.25" customHeight="1" outlineLevel="3" thickBot="1">
      <c r="A20" s="88" t="s">
        <v>258</v>
      </c>
      <c r="B20" s="92">
        <v>951</v>
      </c>
      <c r="C20" s="93" t="s">
        <v>6</v>
      </c>
      <c r="D20" s="93" t="s">
        <v>264</v>
      </c>
      <c r="E20" s="93" t="s">
        <v>92</v>
      </c>
      <c r="F20" s="93"/>
      <c r="G20" s="98">
        <v>1544.2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63"/>
      <c r="Y20" s="59"/>
    </row>
    <row r="21" spans="1:25" ht="30.75" customHeight="1" outlineLevel="4" thickBot="1">
      <c r="A21" s="88" t="s">
        <v>260</v>
      </c>
      <c r="B21" s="92">
        <v>951</v>
      </c>
      <c r="C21" s="93" t="s">
        <v>6</v>
      </c>
      <c r="D21" s="93" t="s">
        <v>264</v>
      </c>
      <c r="E21" s="93" t="s">
        <v>93</v>
      </c>
      <c r="F21" s="93"/>
      <c r="G21" s="98">
        <v>1</v>
      </c>
      <c r="H21" s="34">
        <f aca="true" t="shared" si="4" ref="H21:X21">H23</f>
        <v>1204.8</v>
      </c>
      <c r="I21" s="34">
        <f t="shared" si="4"/>
        <v>1204.8</v>
      </c>
      <c r="J21" s="34">
        <f t="shared" si="4"/>
        <v>1204.8</v>
      </c>
      <c r="K21" s="34">
        <f t="shared" si="4"/>
        <v>1204.8</v>
      </c>
      <c r="L21" s="34">
        <f t="shared" si="4"/>
        <v>1204.8</v>
      </c>
      <c r="M21" s="34">
        <f t="shared" si="4"/>
        <v>1204.8</v>
      </c>
      <c r="N21" s="34">
        <f t="shared" si="4"/>
        <v>1204.8</v>
      </c>
      <c r="O21" s="34">
        <f t="shared" si="4"/>
        <v>1204.8</v>
      </c>
      <c r="P21" s="34">
        <f t="shared" si="4"/>
        <v>1204.8</v>
      </c>
      <c r="Q21" s="34">
        <f t="shared" si="4"/>
        <v>1204.8</v>
      </c>
      <c r="R21" s="34">
        <f t="shared" si="4"/>
        <v>1204.8</v>
      </c>
      <c r="S21" s="34">
        <f t="shared" si="4"/>
        <v>1204.8</v>
      </c>
      <c r="T21" s="34">
        <f t="shared" si="4"/>
        <v>1204.8</v>
      </c>
      <c r="U21" s="34">
        <f t="shared" si="4"/>
        <v>1204.8</v>
      </c>
      <c r="V21" s="34">
        <f t="shared" si="4"/>
        <v>1204.8</v>
      </c>
      <c r="W21" s="34">
        <f t="shared" si="4"/>
        <v>1204.8</v>
      </c>
      <c r="X21" s="64">
        <f t="shared" si="4"/>
        <v>1147.63638</v>
      </c>
      <c r="Y21" s="59">
        <f t="shared" si="1"/>
        <v>114763.63799999999</v>
      </c>
    </row>
    <row r="22" spans="1:25" ht="48" outlineLevel="4" thickBot="1">
      <c r="A22" s="88" t="s">
        <v>253</v>
      </c>
      <c r="B22" s="92">
        <v>951</v>
      </c>
      <c r="C22" s="93" t="s">
        <v>6</v>
      </c>
      <c r="D22" s="93" t="s">
        <v>264</v>
      </c>
      <c r="E22" s="93" t="s">
        <v>254</v>
      </c>
      <c r="F22" s="93"/>
      <c r="G22" s="98">
        <v>400</v>
      </c>
      <c r="H22" s="55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81"/>
      <c r="Y22" s="59"/>
    </row>
    <row r="23" spans="1:25" ht="47.25" customHeight="1" outlineLevel="5" thickBot="1">
      <c r="A23" s="8" t="s">
        <v>25</v>
      </c>
      <c r="B23" s="19">
        <v>951</v>
      </c>
      <c r="C23" s="9" t="s">
        <v>17</v>
      </c>
      <c r="D23" s="9" t="s">
        <v>261</v>
      </c>
      <c r="E23" s="9" t="s">
        <v>5</v>
      </c>
      <c r="F23" s="9"/>
      <c r="G23" s="158">
        <f>G24</f>
        <v>3547.4</v>
      </c>
      <c r="H23" s="26">
        <v>1204.8</v>
      </c>
      <c r="I23" s="7">
        <v>1204.8</v>
      </c>
      <c r="J23" s="7">
        <v>1204.8</v>
      </c>
      <c r="K23" s="7">
        <v>1204.8</v>
      </c>
      <c r="L23" s="7">
        <v>1204.8</v>
      </c>
      <c r="M23" s="7">
        <v>1204.8</v>
      </c>
      <c r="N23" s="7">
        <v>1204.8</v>
      </c>
      <c r="O23" s="7">
        <v>1204.8</v>
      </c>
      <c r="P23" s="7">
        <v>1204.8</v>
      </c>
      <c r="Q23" s="7">
        <v>1204.8</v>
      </c>
      <c r="R23" s="7">
        <v>1204.8</v>
      </c>
      <c r="S23" s="7">
        <v>1204.8</v>
      </c>
      <c r="T23" s="7">
        <v>1204.8</v>
      </c>
      <c r="U23" s="7">
        <v>1204.8</v>
      </c>
      <c r="V23" s="7">
        <v>1204.8</v>
      </c>
      <c r="W23" s="44">
        <v>1204.8</v>
      </c>
      <c r="X23" s="65">
        <v>1147.63638</v>
      </c>
      <c r="Y23" s="59">
        <f t="shared" si="1"/>
        <v>32.35147939335851</v>
      </c>
    </row>
    <row r="24" spans="1:25" ht="32.25" outlineLevel="5" thickBot="1">
      <c r="A24" s="112" t="s">
        <v>135</v>
      </c>
      <c r="B24" s="19">
        <v>951</v>
      </c>
      <c r="C24" s="11" t="s">
        <v>17</v>
      </c>
      <c r="D24" s="11" t="s">
        <v>262</v>
      </c>
      <c r="E24" s="11" t="s">
        <v>5</v>
      </c>
      <c r="F24" s="11"/>
      <c r="G24" s="159">
        <f>G25</f>
        <v>3547.4</v>
      </c>
      <c r="H24" s="55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75"/>
      <c r="Y24" s="59"/>
    </row>
    <row r="25" spans="1:25" ht="32.25" outlineLevel="5" thickBot="1">
      <c r="A25" s="112" t="s">
        <v>136</v>
      </c>
      <c r="B25" s="19">
        <v>951</v>
      </c>
      <c r="C25" s="11" t="s">
        <v>17</v>
      </c>
      <c r="D25" s="11" t="s">
        <v>263</v>
      </c>
      <c r="E25" s="11" t="s">
        <v>5</v>
      </c>
      <c r="F25" s="11"/>
      <c r="G25" s="159">
        <f>G26+G39+G45</f>
        <v>3547.4</v>
      </c>
      <c r="H25" s="55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75"/>
      <c r="Y25" s="59"/>
    </row>
    <row r="26" spans="1:25" ht="49.5" customHeight="1" outlineLevel="6" thickBot="1">
      <c r="A26" s="113" t="s">
        <v>204</v>
      </c>
      <c r="B26" s="130">
        <v>951</v>
      </c>
      <c r="C26" s="91" t="s">
        <v>17</v>
      </c>
      <c r="D26" s="91" t="s">
        <v>265</v>
      </c>
      <c r="E26" s="91" t="s">
        <v>5</v>
      </c>
      <c r="F26" s="91"/>
      <c r="G26" s="160">
        <f>G27+G31+G36+G33</f>
        <v>1906</v>
      </c>
      <c r="H26" s="31" t="e">
        <f aca="true" t="shared" si="5" ref="H26:X26">H27</f>
        <v>#REF!</v>
      </c>
      <c r="I26" s="31" t="e">
        <f t="shared" si="5"/>
        <v>#REF!</v>
      </c>
      <c r="J26" s="31" t="e">
        <f t="shared" si="5"/>
        <v>#REF!</v>
      </c>
      <c r="K26" s="31" t="e">
        <f t="shared" si="5"/>
        <v>#REF!</v>
      </c>
      <c r="L26" s="31" t="e">
        <f t="shared" si="5"/>
        <v>#REF!</v>
      </c>
      <c r="M26" s="31" t="e">
        <f t="shared" si="5"/>
        <v>#REF!</v>
      </c>
      <c r="N26" s="31" t="e">
        <f t="shared" si="5"/>
        <v>#REF!</v>
      </c>
      <c r="O26" s="31" t="e">
        <f t="shared" si="5"/>
        <v>#REF!</v>
      </c>
      <c r="P26" s="31" t="e">
        <f t="shared" si="5"/>
        <v>#REF!</v>
      </c>
      <c r="Q26" s="31" t="e">
        <f t="shared" si="5"/>
        <v>#REF!</v>
      </c>
      <c r="R26" s="31" t="e">
        <f t="shared" si="5"/>
        <v>#REF!</v>
      </c>
      <c r="S26" s="31" t="e">
        <f t="shared" si="5"/>
        <v>#REF!</v>
      </c>
      <c r="T26" s="31" t="e">
        <f t="shared" si="5"/>
        <v>#REF!</v>
      </c>
      <c r="U26" s="31" t="e">
        <f t="shared" si="5"/>
        <v>#REF!</v>
      </c>
      <c r="V26" s="31" t="e">
        <f t="shared" si="5"/>
        <v>#REF!</v>
      </c>
      <c r="W26" s="31" t="e">
        <f t="shared" si="5"/>
        <v>#REF!</v>
      </c>
      <c r="X26" s="66" t="e">
        <f t="shared" si="5"/>
        <v>#REF!</v>
      </c>
      <c r="Y26" s="59" t="e">
        <f>X26/G26*100</f>
        <v>#REF!</v>
      </c>
    </row>
    <row r="27" spans="1:25" ht="33" customHeight="1" outlineLevel="6" thickBot="1">
      <c r="A27" s="5" t="s">
        <v>94</v>
      </c>
      <c r="B27" s="21">
        <v>951</v>
      </c>
      <c r="C27" s="6" t="s">
        <v>17</v>
      </c>
      <c r="D27" s="6" t="s">
        <v>265</v>
      </c>
      <c r="E27" s="6" t="s">
        <v>91</v>
      </c>
      <c r="F27" s="6"/>
      <c r="G27" s="161">
        <f>G28+G29+G30</f>
        <v>1801</v>
      </c>
      <c r="H27" s="32" t="e">
        <f>H28+H41+#REF!</f>
        <v>#REF!</v>
      </c>
      <c r="I27" s="32" t="e">
        <f>I28+I41+#REF!</f>
        <v>#REF!</v>
      </c>
      <c r="J27" s="32" t="e">
        <f>J28+J41+#REF!</f>
        <v>#REF!</v>
      </c>
      <c r="K27" s="32" t="e">
        <f>K28+K41+#REF!</f>
        <v>#REF!</v>
      </c>
      <c r="L27" s="32" t="e">
        <f>L28+L41+#REF!</f>
        <v>#REF!</v>
      </c>
      <c r="M27" s="32" t="e">
        <f>M28+M41+#REF!</f>
        <v>#REF!</v>
      </c>
      <c r="N27" s="32" t="e">
        <f>N28+N41+#REF!</f>
        <v>#REF!</v>
      </c>
      <c r="O27" s="32" t="e">
        <f>O28+O41+#REF!</f>
        <v>#REF!</v>
      </c>
      <c r="P27" s="32" t="e">
        <f>P28+P41+#REF!</f>
        <v>#REF!</v>
      </c>
      <c r="Q27" s="32" t="e">
        <f>Q28+Q41+#REF!</f>
        <v>#REF!</v>
      </c>
      <c r="R27" s="32" t="e">
        <f>R28+R41+#REF!</f>
        <v>#REF!</v>
      </c>
      <c r="S27" s="32" t="e">
        <f>S28+S41+#REF!</f>
        <v>#REF!</v>
      </c>
      <c r="T27" s="32" t="e">
        <f>T28+T41+#REF!</f>
        <v>#REF!</v>
      </c>
      <c r="U27" s="32" t="e">
        <f>U28+U41+#REF!</f>
        <v>#REF!</v>
      </c>
      <c r="V27" s="32" t="e">
        <f>V28+V41+#REF!</f>
        <v>#REF!</v>
      </c>
      <c r="W27" s="32" t="e">
        <f>W28+W41+#REF!</f>
        <v>#REF!</v>
      </c>
      <c r="X27" s="67" t="e">
        <f>X28+X41+#REF!</f>
        <v>#REF!</v>
      </c>
      <c r="Y27" s="59" t="e">
        <f>X27/G27*100</f>
        <v>#REF!</v>
      </c>
    </row>
    <row r="28" spans="1:25" ht="18.75" customHeight="1" outlineLevel="6" thickBot="1">
      <c r="A28" s="88" t="s">
        <v>258</v>
      </c>
      <c r="B28" s="92">
        <v>951</v>
      </c>
      <c r="C28" s="93" t="s">
        <v>17</v>
      </c>
      <c r="D28" s="93" t="s">
        <v>265</v>
      </c>
      <c r="E28" s="93" t="s">
        <v>92</v>
      </c>
      <c r="F28" s="93"/>
      <c r="G28" s="162">
        <v>1351</v>
      </c>
      <c r="H28" s="34">
        <f aca="true" t="shared" si="6" ref="H28:X28">H29</f>
        <v>2414.5</v>
      </c>
      <c r="I28" s="34">
        <f t="shared" si="6"/>
        <v>2414.5</v>
      </c>
      <c r="J28" s="34">
        <f t="shared" si="6"/>
        <v>2414.5</v>
      </c>
      <c r="K28" s="34">
        <f t="shared" si="6"/>
        <v>2414.5</v>
      </c>
      <c r="L28" s="34">
        <f t="shared" si="6"/>
        <v>2414.5</v>
      </c>
      <c r="M28" s="34">
        <f t="shared" si="6"/>
        <v>2414.5</v>
      </c>
      <c r="N28" s="34">
        <f t="shared" si="6"/>
        <v>2414.5</v>
      </c>
      <c r="O28" s="34">
        <f t="shared" si="6"/>
        <v>2414.5</v>
      </c>
      <c r="P28" s="34">
        <f t="shared" si="6"/>
        <v>2414.5</v>
      </c>
      <c r="Q28" s="34">
        <f t="shared" si="6"/>
        <v>2414.5</v>
      </c>
      <c r="R28" s="34">
        <f t="shared" si="6"/>
        <v>2414.5</v>
      </c>
      <c r="S28" s="34">
        <f t="shared" si="6"/>
        <v>2414.5</v>
      </c>
      <c r="T28" s="34">
        <f t="shared" si="6"/>
        <v>2414.5</v>
      </c>
      <c r="U28" s="34">
        <f t="shared" si="6"/>
        <v>2414.5</v>
      </c>
      <c r="V28" s="34">
        <f t="shared" si="6"/>
        <v>2414.5</v>
      </c>
      <c r="W28" s="34">
        <f t="shared" si="6"/>
        <v>2414.5</v>
      </c>
      <c r="X28" s="64">
        <f t="shared" si="6"/>
        <v>1860.127</v>
      </c>
      <c r="Y28" s="59">
        <f>X28/G28*100</f>
        <v>137.68519615099925</v>
      </c>
    </row>
    <row r="29" spans="1:25" ht="36" customHeight="1" outlineLevel="6" thickBot="1">
      <c r="A29" s="88" t="s">
        <v>260</v>
      </c>
      <c r="B29" s="92">
        <v>951</v>
      </c>
      <c r="C29" s="93" t="s">
        <v>17</v>
      </c>
      <c r="D29" s="93" t="s">
        <v>265</v>
      </c>
      <c r="E29" s="93" t="s">
        <v>93</v>
      </c>
      <c r="F29" s="93"/>
      <c r="G29" s="162">
        <v>0</v>
      </c>
      <c r="H29" s="26">
        <v>2414.5</v>
      </c>
      <c r="I29" s="7">
        <v>2414.5</v>
      </c>
      <c r="J29" s="7">
        <v>2414.5</v>
      </c>
      <c r="K29" s="7">
        <v>2414.5</v>
      </c>
      <c r="L29" s="7">
        <v>2414.5</v>
      </c>
      <c r="M29" s="7">
        <v>2414.5</v>
      </c>
      <c r="N29" s="7">
        <v>2414.5</v>
      </c>
      <c r="O29" s="7">
        <v>2414.5</v>
      </c>
      <c r="P29" s="7">
        <v>2414.5</v>
      </c>
      <c r="Q29" s="7">
        <v>2414.5</v>
      </c>
      <c r="R29" s="7">
        <v>2414.5</v>
      </c>
      <c r="S29" s="7">
        <v>2414.5</v>
      </c>
      <c r="T29" s="7">
        <v>2414.5</v>
      </c>
      <c r="U29" s="7">
        <v>2414.5</v>
      </c>
      <c r="V29" s="7">
        <v>2414.5</v>
      </c>
      <c r="W29" s="44">
        <v>2414.5</v>
      </c>
      <c r="X29" s="65">
        <v>1860.127</v>
      </c>
      <c r="Y29" s="59" t="e">
        <f>X29/G29*100</f>
        <v>#DIV/0!</v>
      </c>
    </row>
    <row r="30" spans="1:25" ht="48" outlineLevel="6" thickBot="1">
      <c r="A30" s="88" t="s">
        <v>253</v>
      </c>
      <c r="B30" s="92">
        <v>951</v>
      </c>
      <c r="C30" s="93" t="s">
        <v>17</v>
      </c>
      <c r="D30" s="93" t="s">
        <v>265</v>
      </c>
      <c r="E30" s="93" t="s">
        <v>254</v>
      </c>
      <c r="F30" s="93"/>
      <c r="G30" s="162">
        <v>450</v>
      </c>
      <c r="H30" s="55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75"/>
      <c r="Y30" s="59"/>
    </row>
    <row r="31" spans="1:25" ht="32.25" outlineLevel="6" thickBot="1">
      <c r="A31" s="5" t="s">
        <v>100</v>
      </c>
      <c r="B31" s="21">
        <v>951</v>
      </c>
      <c r="C31" s="6" t="s">
        <v>17</v>
      </c>
      <c r="D31" s="6" t="s">
        <v>265</v>
      </c>
      <c r="E31" s="6" t="s">
        <v>95</v>
      </c>
      <c r="F31" s="6"/>
      <c r="G31" s="153">
        <f>G32</f>
        <v>7.06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</row>
    <row r="32" spans="1:25" ht="32.25" outlineLevel="6" thickBot="1">
      <c r="A32" s="88" t="s">
        <v>101</v>
      </c>
      <c r="B32" s="92">
        <v>951</v>
      </c>
      <c r="C32" s="93" t="s">
        <v>17</v>
      </c>
      <c r="D32" s="93" t="s">
        <v>265</v>
      </c>
      <c r="E32" s="93" t="s">
        <v>96</v>
      </c>
      <c r="F32" s="93"/>
      <c r="G32" s="154">
        <v>7.06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</row>
    <row r="33" spans="1:25" ht="16.5" outlineLevel="6" thickBot="1">
      <c r="A33" s="5" t="s">
        <v>358</v>
      </c>
      <c r="B33" s="21">
        <v>951</v>
      </c>
      <c r="C33" s="6" t="s">
        <v>17</v>
      </c>
      <c r="D33" s="6" t="s">
        <v>265</v>
      </c>
      <c r="E33" s="6" t="s">
        <v>359</v>
      </c>
      <c r="F33" s="6"/>
      <c r="G33" s="153">
        <f>G34+G35</f>
        <v>92.94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</row>
    <row r="34" spans="1:25" ht="16.5" outlineLevel="6" thickBot="1">
      <c r="A34" s="88" t="s">
        <v>360</v>
      </c>
      <c r="B34" s="92">
        <v>951</v>
      </c>
      <c r="C34" s="93" t="s">
        <v>17</v>
      </c>
      <c r="D34" s="93" t="s">
        <v>265</v>
      </c>
      <c r="E34" s="93" t="s">
        <v>361</v>
      </c>
      <c r="F34" s="93"/>
      <c r="G34" s="154">
        <v>92.94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</row>
    <row r="35" spans="1:25" ht="16.5" outlineLevel="6" thickBot="1">
      <c r="A35" s="88" t="s">
        <v>221</v>
      </c>
      <c r="B35" s="92">
        <v>951</v>
      </c>
      <c r="C35" s="93" t="s">
        <v>17</v>
      </c>
      <c r="D35" s="93" t="s">
        <v>265</v>
      </c>
      <c r="E35" s="93" t="s">
        <v>220</v>
      </c>
      <c r="F35" s="93"/>
      <c r="G35" s="154">
        <v>0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</row>
    <row r="36" spans="1:25" ht="16.5" outlineLevel="6" thickBot="1">
      <c r="A36" s="5" t="s">
        <v>102</v>
      </c>
      <c r="B36" s="21">
        <v>951</v>
      </c>
      <c r="C36" s="6" t="s">
        <v>17</v>
      </c>
      <c r="D36" s="6" t="s">
        <v>265</v>
      </c>
      <c r="E36" s="6" t="s">
        <v>97</v>
      </c>
      <c r="F36" s="6"/>
      <c r="G36" s="153">
        <f>G37+G38</f>
        <v>5</v>
      </c>
      <c r="H36" s="5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5"/>
      <c r="Y36" s="59"/>
    </row>
    <row r="37" spans="1:25" ht="32.25" outlineLevel="6" thickBot="1">
      <c r="A37" s="88" t="s">
        <v>103</v>
      </c>
      <c r="B37" s="92">
        <v>951</v>
      </c>
      <c r="C37" s="93" t="s">
        <v>17</v>
      </c>
      <c r="D37" s="93" t="s">
        <v>265</v>
      </c>
      <c r="E37" s="93" t="s">
        <v>98</v>
      </c>
      <c r="F37" s="93"/>
      <c r="G37" s="154">
        <v>0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</row>
    <row r="38" spans="1:25" ht="16.5" outlineLevel="6" thickBot="1">
      <c r="A38" s="88" t="s">
        <v>104</v>
      </c>
      <c r="B38" s="92">
        <v>951</v>
      </c>
      <c r="C38" s="93" t="s">
        <v>17</v>
      </c>
      <c r="D38" s="93" t="s">
        <v>265</v>
      </c>
      <c r="E38" s="93" t="s">
        <v>99</v>
      </c>
      <c r="F38" s="93"/>
      <c r="G38" s="154">
        <v>5</v>
      </c>
      <c r="H38" s="5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75"/>
      <c r="Y38" s="59"/>
    </row>
    <row r="39" spans="1:25" ht="18.75" customHeight="1" outlineLevel="6" thickBot="1">
      <c r="A39" s="94" t="s">
        <v>138</v>
      </c>
      <c r="B39" s="90">
        <v>951</v>
      </c>
      <c r="C39" s="91" t="s">
        <v>17</v>
      </c>
      <c r="D39" s="91" t="s">
        <v>266</v>
      </c>
      <c r="E39" s="91" t="s">
        <v>5</v>
      </c>
      <c r="F39" s="91"/>
      <c r="G39" s="152">
        <f>G40</f>
        <v>1641.4</v>
      </c>
      <c r="H39" s="55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75"/>
      <c r="Y39" s="59"/>
    </row>
    <row r="40" spans="1:25" ht="32.25" outlineLevel="6" thickBot="1">
      <c r="A40" s="5" t="s">
        <v>94</v>
      </c>
      <c r="B40" s="21">
        <v>951</v>
      </c>
      <c r="C40" s="6" t="s">
        <v>17</v>
      </c>
      <c r="D40" s="6" t="s">
        <v>266</v>
      </c>
      <c r="E40" s="6" t="s">
        <v>91</v>
      </c>
      <c r="F40" s="6"/>
      <c r="G40" s="153">
        <f>G41+G42+G44+G43</f>
        <v>1641.4</v>
      </c>
      <c r="H40" s="55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75"/>
      <c r="Y40" s="59"/>
    </row>
    <row r="41" spans="1:25" ht="18" customHeight="1" outlineLevel="6" thickBot="1">
      <c r="A41" s="88" t="s">
        <v>258</v>
      </c>
      <c r="B41" s="92">
        <v>951</v>
      </c>
      <c r="C41" s="93" t="s">
        <v>17</v>
      </c>
      <c r="D41" s="93" t="s">
        <v>266</v>
      </c>
      <c r="E41" s="93" t="s">
        <v>92</v>
      </c>
      <c r="F41" s="93"/>
      <c r="G41" s="162">
        <v>1149.4</v>
      </c>
      <c r="H41" s="34">
        <f aca="true" t="shared" si="7" ref="H41:X41">H42</f>
        <v>1331.7</v>
      </c>
      <c r="I41" s="34">
        <f t="shared" si="7"/>
        <v>1331.7</v>
      </c>
      <c r="J41" s="34">
        <f t="shared" si="7"/>
        <v>1331.7</v>
      </c>
      <c r="K41" s="34">
        <f t="shared" si="7"/>
        <v>1331.7</v>
      </c>
      <c r="L41" s="34">
        <f t="shared" si="7"/>
        <v>1331.7</v>
      </c>
      <c r="M41" s="34">
        <f t="shared" si="7"/>
        <v>1331.7</v>
      </c>
      <c r="N41" s="34">
        <f t="shared" si="7"/>
        <v>1331.7</v>
      </c>
      <c r="O41" s="34">
        <f t="shared" si="7"/>
        <v>1331.7</v>
      </c>
      <c r="P41" s="34">
        <f t="shared" si="7"/>
        <v>1331.7</v>
      </c>
      <c r="Q41" s="34">
        <f t="shared" si="7"/>
        <v>1331.7</v>
      </c>
      <c r="R41" s="34">
        <f t="shared" si="7"/>
        <v>1331.7</v>
      </c>
      <c r="S41" s="34">
        <f t="shared" si="7"/>
        <v>1331.7</v>
      </c>
      <c r="T41" s="34">
        <f t="shared" si="7"/>
        <v>1331.7</v>
      </c>
      <c r="U41" s="34">
        <f t="shared" si="7"/>
        <v>1331.7</v>
      </c>
      <c r="V41" s="34">
        <f t="shared" si="7"/>
        <v>1331.7</v>
      </c>
      <c r="W41" s="34">
        <f t="shared" si="7"/>
        <v>1331.7</v>
      </c>
      <c r="X41" s="68">
        <f t="shared" si="7"/>
        <v>874.3892</v>
      </c>
      <c r="Y41" s="59">
        <f>X41/G41*100</f>
        <v>76.07353401774837</v>
      </c>
    </row>
    <row r="42" spans="1:25" ht="34.5" customHeight="1" outlineLevel="6" thickBot="1">
      <c r="A42" s="88" t="s">
        <v>260</v>
      </c>
      <c r="B42" s="92">
        <v>951</v>
      </c>
      <c r="C42" s="93" t="s">
        <v>17</v>
      </c>
      <c r="D42" s="93" t="s">
        <v>266</v>
      </c>
      <c r="E42" s="93" t="s">
        <v>93</v>
      </c>
      <c r="F42" s="93"/>
      <c r="G42" s="154">
        <v>0</v>
      </c>
      <c r="H42" s="26">
        <v>1331.7</v>
      </c>
      <c r="I42" s="7">
        <v>1331.7</v>
      </c>
      <c r="J42" s="7">
        <v>1331.7</v>
      </c>
      <c r="K42" s="7">
        <v>1331.7</v>
      </c>
      <c r="L42" s="7">
        <v>1331.7</v>
      </c>
      <c r="M42" s="7">
        <v>1331.7</v>
      </c>
      <c r="N42" s="7">
        <v>1331.7</v>
      </c>
      <c r="O42" s="7">
        <v>1331.7</v>
      </c>
      <c r="P42" s="7">
        <v>1331.7</v>
      </c>
      <c r="Q42" s="7">
        <v>1331.7</v>
      </c>
      <c r="R42" s="7">
        <v>1331.7</v>
      </c>
      <c r="S42" s="7">
        <v>1331.7</v>
      </c>
      <c r="T42" s="7">
        <v>1331.7</v>
      </c>
      <c r="U42" s="7">
        <v>1331.7</v>
      </c>
      <c r="V42" s="7">
        <v>1331.7</v>
      </c>
      <c r="W42" s="44">
        <v>1331.7</v>
      </c>
      <c r="X42" s="65">
        <v>874.3892</v>
      </c>
      <c r="Y42" s="59" t="e">
        <f>X42/G42*100</f>
        <v>#DIV/0!</v>
      </c>
    </row>
    <row r="43" spans="1:25" ht="32.25" outlineLevel="6" thickBot="1">
      <c r="A43" s="88" t="s">
        <v>107</v>
      </c>
      <c r="B43" s="92">
        <v>951</v>
      </c>
      <c r="C43" s="93" t="s">
        <v>17</v>
      </c>
      <c r="D43" s="93" t="s">
        <v>266</v>
      </c>
      <c r="E43" s="93" t="s">
        <v>362</v>
      </c>
      <c r="F43" s="93"/>
      <c r="G43" s="154">
        <v>192</v>
      </c>
      <c r="H43" s="55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75"/>
      <c r="Y43" s="59"/>
    </row>
    <row r="44" spans="1:25" ht="48" outlineLevel="6" thickBot="1">
      <c r="A44" s="88" t="s">
        <v>253</v>
      </c>
      <c r="B44" s="92">
        <v>951</v>
      </c>
      <c r="C44" s="93" t="s">
        <v>17</v>
      </c>
      <c r="D44" s="93" t="s">
        <v>266</v>
      </c>
      <c r="E44" s="93" t="s">
        <v>254</v>
      </c>
      <c r="F44" s="93"/>
      <c r="G44" s="154">
        <v>300</v>
      </c>
      <c r="H44" s="55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75"/>
      <c r="Y44" s="59"/>
    </row>
    <row r="45" spans="1:25" ht="19.5" customHeight="1" outlineLevel="6" thickBot="1">
      <c r="A45" s="94" t="s">
        <v>140</v>
      </c>
      <c r="B45" s="90">
        <v>951</v>
      </c>
      <c r="C45" s="91" t="s">
        <v>17</v>
      </c>
      <c r="D45" s="91" t="s">
        <v>267</v>
      </c>
      <c r="E45" s="91" t="s">
        <v>5</v>
      </c>
      <c r="F45" s="91"/>
      <c r="G45" s="152">
        <f>G46</f>
        <v>0</v>
      </c>
      <c r="H45" s="5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81"/>
      <c r="Y45" s="59"/>
    </row>
    <row r="46" spans="1:25" ht="21" customHeight="1" outlineLevel="6" thickBot="1">
      <c r="A46" s="5" t="s">
        <v>110</v>
      </c>
      <c r="B46" s="21">
        <v>951</v>
      </c>
      <c r="C46" s="6" t="s">
        <v>17</v>
      </c>
      <c r="D46" s="6" t="s">
        <v>267</v>
      </c>
      <c r="E46" s="6" t="s">
        <v>222</v>
      </c>
      <c r="F46" s="6"/>
      <c r="G46" s="153">
        <v>0</v>
      </c>
      <c r="H46" s="55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81"/>
      <c r="Y46" s="59"/>
    </row>
    <row r="47" spans="1:25" ht="51" customHeight="1" outlineLevel="6" thickBot="1">
      <c r="A47" s="8" t="s">
        <v>26</v>
      </c>
      <c r="B47" s="19">
        <v>951</v>
      </c>
      <c r="C47" s="9" t="s">
        <v>7</v>
      </c>
      <c r="D47" s="9" t="s">
        <v>261</v>
      </c>
      <c r="E47" s="9" t="s">
        <v>5</v>
      </c>
      <c r="F47" s="9"/>
      <c r="G47" s="10">
        <f>G48</f>
        <v>7125.5779299999995</v>
      </c>
      <c r="H47" s="26">
        <v>96</v>
      </c>
      <c r="I47" s="7">
        <v>96</v>
      </c>
      <c r="J47" s="7">
        <v>96</v>
      </c>
      <c r="K47" s="7">
        <v>96</v>
      </c>
      <c r="L47" s="7">
        <v>96</v>
      </c>
      <c r="M47" s="7">
        <v>96</v>
      </c>
      <c r="N47" s="7">
        <v>96</v>
      </c>
      <c r="O47" s="7">
        <v>96</v>
      </c>
      <c r="P47" s="7">
        <v>96</v>
      </c>
      <c r="Q47" s="7">
        <v>96</v>
      </c>
      <c r="R47" s="7">
        <v>96</v>
      </c>
      <c r="S47" s="7">
        <v>96</v>
      </c>
      <c r="T47" s="7">
        <v>96</v>
      </c>
      <c r="U47" s="7">
        <v>96</v>
      </c>
      <c r="V47" s="7">
        <v>96</v>
      </c>
      <c r="W47" s="44">
        <v>96</v>
      </c>
      <c r="X47" s="65">
        <v>141</v>
      </c>
      <c r="Y47" s="59">
        <f>X47/G47*100</f>
        <v>1.9787868631169405</v>
      </c>
    </row>
    <row r="48" spans="1:25" ht="32.25" outlineLevel="6" thickBot="1">
      <c r="A48" s="112" t="s">
        <v>135</v>
      </c>
      <c r="B48" s="19">
        <v>951</v>
      </c>
      <c r="C48" s="11" t="s">
        <v>7</v>
      </c>
      <c r="D48" s="11" t="s">
        <v>262</v>
      </c>
      <c r="E48" s="11" t="s">
        <v>5</v>
      </c>
      <c r="F48" s="11"/>
      <c r="G48" s="12">
        <f>G49</f>
        <v>7125.5779299999995</v>
      </c>
      <c r="H48" s="55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75"/>
      <c r="Y48" s="59"/>
    </row>
    <row r="49" spans="1:25" ht="34.5" customHeight="1" outlineLevel="3" thickBot="1">
      <c r="A49" s="112" t="s">
        <v>136</v>
      </c>
      <c r="B49" s="19">
        <v>951</v>
      </c>
      <c r="C49" s="11" t="s">
        <v>7</v>
      </c>
      <c r="D49" s="11" t="s">
        <v>263</v>
      </c>
      <c r="E49" s="11" t="s">
        <v>5</v>
      </c>
      <c r="F49" s="11"/>
      <c r="G49" s="12">
        <f>G50</f>
        <v>7125.5779299999995</v>
      </c>
      <c r="H49" s="31">
        <f aca="true" t="shared" si="8" ref="H49:X51">H50</f>
        <v>8918.7</v>
      </c>
      <c r="I49" s="31">
        <f t="shared" si="8"/>
        <v>8918.7</v>
      </c>
      <c r="J49" s="31">
        <f t="shared" si="8"/>
        <v>8918.7</v>
      </c>
      <c r="K49" s="31">
        <f t="shared" si="8"/>
        <v>8918.7</v>
      </c>
      <c r="L49" s="31">
        <f t="shared" si="8"/>
        <v>8918.7</v>
      </c>
      <c r="M49" s="31">
        <f t="shared" si="8"/>
        <v>8918.7</v>
      </c>
      <c r="N49" s="31">
        <f t="shared" si="8"/>
        <v>8918.7</v>
      </c>
      <c r="O49" s="31">
        <f t="shared" si="8"/>
        <v>8918.7</v>
      </c>
      <c r="P49" s="31">
        <f t="shared" si="8"/>
        <v>8918.7</v>
      </c>
      <c r="Q49" s="31">
        <f t="shared" si="8"/>
        <v>8918.7</v>
      </c>
      <c r="R49" s="31">
        <f t="shared" si="8"/>
        <v>8918.7</v>
      </c>
      <c r="S49" s="31">
        <f t="shared" si="8"/>
        <v>8918.7</v>
      </c>
      <c r="T49" s="31">
        <f t="shared" si="8"/>
        <v>8918.7</v>
      </c>
      <c r="U49" s="31">
        <f t="shared" si="8"/>
        <v>8918.7</v>
      </c>
      <c r="V49" s="31">
        <f t="shared" si="8"/>
        <v>8918.7</v>
      </c>
      <c r="W49" s="31">
        <f t="shared" si="8"/>
        <v>8918.7</v>
      </c>
      <c r="X49" s="66">
        <f t="shared" si="8"/>
        <v>5600.44265</v>
      </c>
      <c r="Y49" s="59">
        <f>X49/G49*100</f>
        <v>78.59632867702004</v>
      </c>
    </row>
    <row r="50" spans="1:25" ht="49.5" customHeight="1" outlineLevel="3" thickBot="1">
      <c r="A50" s="113" t="s">
        <v>204</v>
      </c>
      <c r="B50" s="90">
        <v>951</v>
      </c>
      <c r="C50" s="91" t="s">
        <v>7</v>
      </c>
      <c r="D50" s="91" t="s">
        <v>265</v>
      </c>
      <c r="E50" s="91" t="s">
        <v>5</v>
      </c>
      <c r="F50" s="91"/>
      <c r="G50" s="16">
        <f>G51+G55+G57</f>
        <v>7125.5779299999995</v>
      </c>
      <c r="H50" s="32">
        <f t="shared" si="8"/>
        <v>8918.7</v>
      </c>
      <c r="I50" s="32">
        <f t="shared" si="8"/>
        <v>8918.7</v>
      </c>
      <c r="J50" s="32">
        <f t="shared" si="8"/>
        <v>8918.7</v>
      </c>
      <c r="K50" s="32">
        <f t="shared" si="8"/>
        <v>8918.7</v>
      </c>
      <c r="L50" s="32">
        <f t="shared" si="8"/>
        <v>8918.7</v>
      </c>
      <c r="M50" s="32">
        <f t="shared" si="8"/>
        <v>8918.7</v>
      </c>
      <c r="N50" s="32">
        <f t="shared" si="8"/>
        <v>8918.7</v>
      </c>
      <c r="O50" s="32">
        <f t="shared" si="8"/>
        <v>8918.7</v>
      </c>
      <c r="P50" s="32">
        <f t="shared" si="8"/>
        <v>8918.7</v>
      </c>
      <c r="Q50" s="32">
        <f t="shared" si="8"/>
        <v>8918.7</v>
      </c>
      <c r="R50" s="32">
        <f t="shared" si="8"/>
        <v>8918.7</v>
      </c>
      <c r="S50" s="32">
        <f t="shared" si="8"/>
        <v>8918.7</v>
      </c>
      <c r="T50" s="32">
        <f t="shared" si="8"/>
        <v>8918.7</v>
      </c>
      <c r="U50" s="32">
        <f t="shared" si="8"/>
        <v>8918.7</v>
      </c>
      <c r="V50" s="32">
        <f t="shared" si="8"/>
        <v>8918.7</v>
      </c>
      <c r="W50" s="32">
        <f t="shared" si="8"/>
        <v>8918.7</v>
      </c>
      <c r="X50" s="67">
        <f t="shared" si="8"/>
        <v>5600.44265</v>
      </c>
      <c r="Y50" s="59">
        <f>X50/G50*100</f>
        <v>78.59632867702004</v>
      </c>
    </row>
    <row r="51" spans="1:25" ht="32.25" outlineLevel="4" thickBot="1">
      <c r="A51" s="5" t="s">
        <v>94</v>
      </c>
      <c r="B51" s="21">
        <v>951</v>
      </c>
      <c r="C51" s="6" t="s">
        <v>7</v>
      </c>
      <c r="D51" s="6" t="s">
        <v>265</v>
      </c>
      <c r="E51" s="6" t="s">
        <v>91</v>
      </c>
      <c r="F51" s="6"/>
      <c r="G51" s="7">
        <f>G52+G53+G54</f>
        <v>6972.4</v>
      </c>
      <c r="H51" s="34">
        <f t="shared" si="8"/>
        <v>8918.7</v>
      </c>
      <c r="I51" s="34">
        <f t="shared" si="8"/>
        <v>8918.7</v>
      </c>
      <c r="J51" s="34">
        <f t="shared" si="8"/>
        <v>8918.7</v>
      </c>
      <c r="K51" s="34">
        <f t="shared" si="8"/>
        <v>8918.7</v>
      </c>
      <c r="L51" s="34">
        <f t="shared" si="8"/>
        <v>8918.7</v>
      </c>
      <c r="M51" s="34">
        <f t="shared" si="8"/>
        <v>8918.7</v>
      </c>
      <c r="N51" s="34">
        <f t="shared" si="8"/>
        <v>8918.7</v>
      </c>
      <c r="O51" s="34">
        <f t="shared" si="8"/>
        <v>8918.7</v>
      </c>
      <c r="P51" s="34">
        <f t="shared" si="8"/>
        <v>8918.7</v>
      </c>
      <c r="Q51" s="34">
        <f t="shared" si="8"/>
        <v>8918.7</v>
      </c>
      <c r="R51" s="34">
        <f t="shared" si="8"/>
        <v>8918.7</v>
      </c>
      <c r="S51" s="34">
        <f t="shared" si="8"/>
        <v>8918.7</v>
      </c>
      <c r="T51" s="34">
        <f t="shared" si="8"/>
        <v>8918.7</v>
      </c>
      <c r="U51" s="34">
        <f t="shared" si="8"/>
        <v>8918.7</v>
      </c>
      <c r="V51" s="34">
        <f t="shared" si="8"/>
        <v>8918.7</v>
      </c>
      <c r="W51" s="34">
        <f t="shared" si="8"/>
        <v>8918.7</v>
      </c>
      <c r="X51" s="64">
        <f t="shared" si="8"/>
        <v>5600.44265</v>
      </c>
      <c r="Y51" s="59">
        <f>X51/G51*100</f>
        <v>80.32302578739029</v>
      </c>
    </row>
    <row r="52" spans="1:25" ht="18" customHeight="1" outlineLevel="5" thickBot="1">
      <c r="A52" s="88" t="s">
        <v>258</v>
      </c>
      <c r="B52" s="92">
        <v>951</v>
      </c>
      <c r="C52" s="93" t="s">
        <v>7</v>
      </c>
      <c r="D52" s="93" t="s">
        <v>265</v>
      </c>
      <c r="E52" s="93" t="s">
        <v>92</v>
      </c>
      <c r="F52" s="93"/>
      <c r="G52" s="98">
        <v>5242.4</v>
      </c>
      <c r="H52" s="26">
        <v>8918.7</v>
      </c>
      <c r="I52" s="7">
        <v>8918.7</v>
      </c>
      <c r="J52" s="7">
        <v>8918.7</v>
      </c>
      <c r="K52" s="7">
        <v>8918.7</v>
      </c>
      <c r="L52" s="7">
        <v>8918.7</v>
      </c>
      <c r="M52" s="7">
        <v>8918.7</v>
      </c>
      <c r="N52" s="7">
        <v>8918.7</v>
      </c>
      <c r="O52" s="7">
        <v>8918.7</v>
      </c>
      <c r="P52" s="7">
        <v>8918.7</v>
      </c>
      <c r="Q52" s="7">
        <v>8918.7</v>
      </c>
      <c r="R52" s="7">
        <v>8918.7</v>
      </c>
      <c r="S52" s="7">
        <v>8918.7</v>
      </c>
      <c r="T52" s="7">
        <v>8918.7</v>
      </c>
      <c r="U52" s="7">
        <v>8918.7</v>
      </c>
      <c r="V52" s="7">
        <v>8918.7</v>
      </c>
      <c r="W52" s="44">
        <v>8918.7</v>
      </c>
      <c r="X52" s="65">
        <v>5600.44265</v>
      </c>
      <c r="Y52" s="59">
        <f>X52/G52*100</f>
        <v>106.82974687166184</v>
      </c>
    </row>
    <row r="53" spans="1:25" ht="31.5" customHeight="1" outlineLevel="5" thickBot="1">
      <c r="A53" s="88" t="s">
        <v>260</v>
      </c>
      <c r="B53" s="92">
        <v>951</v>
      </c>
      <c r="C53" s="93" t="s">
        <v>7</v>
      </c>
      <c r="D53" s="93" t="s">
        <v>265</v>
      </c>
      <c r="E53" s="93" t="s">
        <v>93</v>
      </c>
      <c r="F53" s="93"/>
      <c r="G53" s="98">
        <v>10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</row>
    <row r="54" spans="1:25" ht="48" outlineLevel="5" thickBot="1">
      <c r="A54" s="88" t="s">
        <v>253</v>
      </c>
      <c r="B54" s="92">
        <v>951</v>
      </c>
      <c r="C54" s="93" t="s">
        <v>7</v>
      </c>
      <c r="D54" s="93" t="s">
        <v>265</v>
      </c>
      <c r="E54" s="93" t="s">
        <v>254</v>
      </c>
      <c r="F54" s="93"/>
      <c r="G54" s="98">
        <v>1720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</row>
    <row r="55" spans="1:25" ht="32.25" outlineLevel="5" thickBot="1">
      <c r="A55" s="5" t="s">
        <v>100</v>
      </c>
      <c r="B55" s="21">
        <v>951</v>
      </c>
      <c r="C55" s="6" t="s">
        <v>7</v>
      </c>
      <c r="D55" s="6" t="s">
        <v>265</v>
      </c>
      <c r="E55" s="6" t="s">
        <v>95</v>
      </c>
      <c r="F55" s="6"/>
      <c r="G55" s="7">
        <f>G56</f>
        <v>7.67793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</row>
    <row r="56" spans="1:25" ht="32.25" outlineLevel="5" thickBot="1">
      <c r="A56" s="88" t="s">
        <v>101</v>
      </c>
      <c r="B56" s="92">
        <v>951</v>
      </c>
      <c r="C56" s="93" t="s">
        <v>7</v>
      </c>
      <c r="D56" s="93" t="s">
        <v>265</v>
      </c>
      <c r="E56" s="93" t="s">
        <v>96</v>
      </c>
      <c r="F56" s="93"/>
      <c r="G56" s="98">
        <v>7.67793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</row>
    <row r="57" spans="1:25" ht="16.5" outlineLevel="5" thickBot="1">
      <c r="A57" s="5" t="s">
        <v>102</v>
      </c>
      <c r="B57" s="21">
        <v>951</v>
      </c>
      <c r="C57" s="6" t="s">
        <v>7</v>
      </c>
      <c r="D57" s="6" t="s">
        <v>265</v>
      </c>
      <c r="E57" s="6" t="s">
        <v>97</v>
      </c>
      <c r="F57" s="6"/>
      <c r="G57" s="7">
        <f>G58+G59+G60</f>
        <v>145.5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</row>
    <row r="58" spans="1:25" ht="32.25" outlineLevel="5" thickBot="1">
      <c r="A58" s="88" t="s">
        <v>103</v>
      </c>
      <c r="B58" s="92">
        <v>951</v>
      </c>
      <c r="C58" s="93" t="s">
        <v>7</v>
      </c>
      <c r="D58" s="93" t="s">
        <v>265</v>
      </c>
      <c r="E58" s="93" t="s">
        <v>98</v>
      </c>
      <c r="F58" s="93"/>
      <c r="G58" s="98">
        <v>11.2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</row>
    <row r="59" spans="1:25" ht="16.5" outlineLevel="5" thickBot="1">
      <c r="A59" s="88" t="s">
        <v>104</v>
      </c>
      <c r="B59" s="92">
        <v>951</v>
      </c>
      <c r="C59" s="93" t="s">
        <v>7</v>
      </c>
      <c r="D59" s="93" t="s">
        <v>265</v>
      </c>
      <c r="E59" s="93" t="s">
        <v>99</v>
      </c>
      <c r="F59" s="93"/>
      <c r="G59" s="98">
        <v>40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</row>
    <row r="60" spans="1:25" ht="16.5" outlineLevel="5" thickBot="1">
      <c r="A60" s="157" t="s">
        <v>363</v>
      </c>
      <c r="B60" s="92">
        <v>951</v>
      </c>
      <c r="C60" s="93" t="s">
        <v>7</v>
      </c>
      <c r="D60" s="93" t="s">
        <v>265</v>
      </c>
      <c r="E60" s="93" t="s">
        <v>364</v>
      </c>
      <c r="F60" s="93"/>
      <c r="G60" s="98">
        <v>94.3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</row>
    <row r="61" spans="1:25" ht="16.5" outlineLevel="5" thickBot="1">
      <c r="A61" s="8" t="s">
        <v>200</v>
      </c>
      <c r="B61" s="19">
        <v>951</v>
      </c>
      <c r="C61" s="9" t="s">
        <v>202</v>
      </c>
      <c r="D61" s="9" t="s">
        <v>261</v>
      </c>
      <c r="E61" s="9" t="s">
        <v>5</v>
      </c>
      <c r="F61" s="9"/>
      <c r="G61" s="10">
        <f>G62</f>
        <v>431.262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</row>
    <row r="62" spans="1:25" ht="32.25" outlineLevel="5" thickBot="1">
      <c r="A62" s="112" t="s">
        <v>135</v>
      </c>
      <c r="B62" s="19">
        <v>951</v>
      </c>
      <c r="C62" s="9" t="s">
        <v>202</v>
      </c>
      <c r="D62" s="9" t="s">
        <v>262</v>
      </c>
      <c r="E62" s="9" t="s">
        <v>5</v>
      </c>
      <c r="F62" s="9"/>
      <c r="G62" s="10">
        <f>G63</f>
        <v>431.262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</row>
    <row r="63" spans="1:25" ht="32.25" outlineLevel="5" thickBot="1">
      <c r="A63" s="112" t="s">
        <v>136</v>
      </c>
      <c r="B63" s="19">
        <v>951</v>
      </c>
      <c r="C63" s="9" t="s">
        <v>202</v>
      </c>
      <c r="D63" s="9" t="s">
        <v>263</v>
      </c>
      <c r="E63" s="9" t="s">
        <v>5</v>
      </c>
      <c r="F63" s="9"/>
      <c r="G63" s="10">
        <f>G64</f>
        <v>431.262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</row>
    <row r="64" spans="1:25" ht="32.25" outlineLevel="5" thickBot="1">
      <c r="A64" s="94" t="s">
        <v>201</v>
      </c>
      <c r="B64" s="90">
        <v>951</v>
      </c>
      <c r="C64" s="91" t="s">
        <v>202</v>
      </c>
      <c r="D64" s="91" t="s">
        <v>268</v>
      </c>
      <c r="E64" s="91" t="s">
        <v>5</v>
      </c>
      <c r="F64" s="91"/>
      <c r="G64" s="16">
        <f>G65</f>
        <v>431.262</v>
      </c>
      <c r="H64" s="5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75"/>
      <c r="Y64" s="59"/>
    </row>
    <row r="65" spans="1:25" ht="19.5" customHeight="1" outlineLevel="5" thickBot="1">
      <c r="A65" s="5" t="s">
        <v>100</v>
      </c>
      <c r="B65" s="21">
        <v>951</v>
      </c>
      <c r="C65" s="6" t="s">
        <v>202</v>
      </c>
      <c r="D65" s="6" t="s">
        <v>268</v>
      </c>
      <c r="E65" s="6" t="s">
        <v>95</v>
      </c>
      <c r="F65" s="6"/>
      <c r="G65" s="7">
        <f>G66</f>
        <v>431.262</v>
      </c>
      <c r="H65" s="55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75"/>
      <c r="Y65" s="59"/>
    </row>
    <row r="66" spans="1:25" ht="32.25" outlineLevel="5" thickBot="1">
      <c r="A66" s="88" t="s">
        <v>101</v>
      </c>
      <c r="B66" s="92">
        <v>951</v>
      </c>
      <c r="C66" s="93" t="s">
        <v>202</v>
      </c>
      <c r="D66" s="93" t="s">
        <v>268</v>
      </c>
      <c r="E66" s="93" t="s">
        <v>96</v>
      </c>
      <c r="F66" s="93"/>
      <c r="G66" s="98">
        <v>431.262</v>
      </c>
      <c r="H66" s="55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75"/>
      <c r="Y66" s="59"/>
    </row>
    <row r="67" spans="1:25" ht="48" outlineLevel="5" thickBot="1">
      <c r="A67" s="8" t="s">
        <v>27</v>
      </c>
      <c r="B67" s="19">
        <v>951</v>
      </c>
      <c r="C67" s="9" t="s">
        <v>8</v>
      </c>
      <c r="D67" s="9" t="s">
        <v>261</v>
      </c>
      <c r="E67" s="9" t="s">
        <v>5</v>
      </c>
      <c r="F67" s="9"/>
      <c r="G67" s="143">
        <f>G68</f>
        <v>5388.334</v>
      </c>
      <c r="H67" s="55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75"/>
      <c r="Y67" s="59"/>
    </row>
    <row r="68" spans="1:25" ht="34.5" customHeight="1" outlineLevel="3" thickBot="1">
      <c r="A68" s="112" t="s">
        <v>135</v>
      </c>
      <c r="B68" s="19">
        <v>951</v>
      </c>
      <c r="C68" s="11" t="s">
        <v>8</v>
      </c>
      <c r="D68" s="11" t="s">
        <v>262</v>
      </c>
      <c r="E68" s="11" t="s">
        <v>5</v>
      </c>
      <c r="F68" s="11"/>
      <c r="G68" s="146">
        <f>G69</f>
        <v>5388.334</v>
      </c>
      <c r="H68" s="31">
        <f aca="true" t="shared" si="9" ref="H68:X70">H69</f>
        <v>3284.2</v>
      </c>
      <c r="I68" s="31">
        <f t="shared" si="9"/>
        <v>3284.2</v>
      </c>
      <c r="J68" s="31">
        <f t="shared" si="9"/>
        <v>3284.2</v>
      </c>
      <c r="K68" s="31">
        <f t="shared" si="9"/>
        <v>3284.2</v>
      </c>
      <c r="L68" s="31">
        <f t="shared" si="9"/>
        <v>3284.2</v>
      </c>
      <c r="M68" s="31">
        <f t="shared" si="9"/>
        <v>3284.2</v>
      </c>
      <c r="N68" s="31">
        <f t="shared" si="9"/>
        <v>3284.2</v>
      </c>
      <c r="O68" s="31">
        <f t="shared" si="9"/>
        <v>3284.2</v>
      </c>
      <c r="P68" s="31">
        <f t="shared" si="9"/>
        <v>3284.2</v>
      </c>
      <c r="Q68" s="31">
        <f t="shared" si="9"/>
        <v>3284.2</v>
      </c>
      <c r="R68" s="31">
        <f t="shared" si="9"/>
        <v>3284.2</v>
      </c>
      <c r="S68" s="31">
        <f t="shared" si="9"/>
        <v>3284.2</v>
      </c>
      <c r="T68" s="31">
        <f t="shared" si="9"/>
        <v>3284.2</v>
      </c>
      <c r="U68" s="31">
        <f t="shared" si="9"/>
        <v>3284.2</v>
      </c>
      <c r="V68" s="31">
        <f t="shared" si="9"/>
        <v>3284.2</v>
      </c>
      <c r="W68" s="31">
        <f t="shared" si="9"/>
        <v>3284.2</v>
      </c>
      <c r="X68" s="66">
        <f t="shared" si="9"/>
        <v>2834.80374</v>
      </c>
      <c r="Y68" s="59">
        <f>X68/G68*100</f>
        <v>52.61002268975902</v>
      </c>
    </row>
    <row r="69" spans="1:25" ht="32.25" outlineLevel="3" thickBot="1">
      <c r="A69" s="112" t="s">
        <v>136</v>
      </c>
      <c r="B69" s="19">
        <v>951</v>
      </c>
      <c r="C69" s="11" t="s">
        <v>8</v>
      </c>
      <c r="D69" s="11" t="s">
        <v>263</v>
      </c>
      <c r="E69" s="11" t="s">
        <v>5</v>
      </c>
      <c r="F69" s="11"/>
      <c r="G69" s="146">
        <f>G70</f>
        <v>5388.334</v>
      </c>
      <c r="H69" s="32">
        <f t="shared" si="9"/>
        <v>3284.2</v>
      </c>
      <c r="I69" s="32">
        <f t="shared" si="9"/>
        <v>3284.2</v>
      </c>
      <c r="J69" s="32">
        <f t="shared" si="9"/>
        <v>3284.2</v>
      </c>
      <c r="K69" s="32">
        <f t="shared" si="9"/>
        <v>3284.2</v>
      </c>
      <c r="L69" s="32">
        <f t="shared" si="9"/>
        <v>3284.2</v>
      </c>
      <c r="M69" s="32">
        <f t="shared" si="9"/>
        <v>3284.2</v>
      </c>
      <c r="N69" s="32">
        <f t="shared" si="9"/>
        <v>3284.2</v>
      </c>
      <c r="O69" s="32">
        <f t="shared" si="9"/>
        <v>3284.2</v>
      </c>
      <c r="P69" s="32">
        <f t="shared" si="9"/>
        <v>3284.2</v>
      </c>
      <c r="Q69" s="32">
        <f t="shared" si="9"/>
        <v>3284.2</v>
      </c>
      <c r="R69" s="32">
        <f t="shared" si="9"/>
        <v>3284.2</v>
      </c>
      <c r="S69" s="32">
        <f t="shared" si="9"/>
        <v>3284.2</v>
      </c>
      <c r="T69" s="32">
        <f t="shared" si="9"/>
        <v>3284.2</v>
      </c>
      <c r="U69" s="32">
        <f t="shared" si="9"/>
        <v>3284.2</v>
      </c>
      <c r="V69" s="32">
        <f t="shared" si="9"/>
        <v>3284.2</v>
      </c>
      <c r="W69" s="32">
        <f t="shared" si="9"/>
        <v>3284.2</v>
      </c>
      <c r="X69" s="67">
        <f t="shared" si="9"/>
        <v>2834.80374</v>
      </c>
      <c r="Y69" s="59">
        <f>X69/G69*100</f>
        <v>52.61002268975902</v>
      </c>
    </row>
    <row r="70" spans="1:25" ht="48" outlineLevel="4" thickBot="1">
      <c r="A70" s="113" t="s">
        <v>204</v>
      </c>
      <c r="B70" s="90">
        <v>951</v>
      </c>
      <c r="C70" s="91" t="s">
        <v>8</v>
      </c>
      <c r="D70" s="91" t="s">
        <v>265</v>
      </c>
      <c r="E70" s="91" t="s">
        <v>5</v>
      </c>
      <c r="F70" s="91"/>
      <c r="G70" s="145">
        <f>G71+G75</f>
        <v>5388.334</v>
      </c>
      <c r="H70" s="34">
        <f t="shared" si="9"/>
        <v>3284.2</v>
      </c>
      <c r="I70" s="34">
        <f t="shared" si="9"/>
        <v>3284.2</v>
      </c>
      <c r="J70" s="34">
        <f t="shared" si="9"/>
        <v>3284.2</v>
      </c>
      <c r="K70" s="34">
        <f t="shared" si="9"/>
        <v>3284.2</v>
      </c>
      <c r="L70" s="34">
        <f t="shared" si="9"/>
        <v>3284.2</v>
      </c>
      <c r="M70" s="34">
        <f t="shared" si="9"/>
        <v>3284.2</v>
      </c>
      <c r="N70" s="34">
        <f t="shared" si="9"/>
        <v>3284.2</v>
      </c>
      <c r="O70" s="34">
        <f t="shared" si="9"/>
        <v>3284.2</v>
      </c>
      <c r="P70" s="34">
        <f t="shared" si="9"/>
        <v>3284.2</v>
      </c>
      <c r="Q70" s="34">
        <f t="shared" si="9"/>
        <v>3284.2</v>
      </c>
      <c r="R70" s="34">
        <f t="shared" si="9"/>
        <v>3284.2</v>
      </c>
      <c r="S70" s="34">
        <f t="shared" si="9"/>
        <v>3284.2</v>
      </c>
      <c r="T70" s="34">
        <f t="shared" si="9"/>
        <v>3284.2</v>
      </c>
      <c r="U70" s="34">
        <f t="shared" si="9"/>
        <v>3284.2</v>
      </c>
      <c r="V70" s="34">
        <f t="shared" si="9"/>
        <v>3284.2</v>
      </c>
      <c r="W70" s="34">
        <f t="shared" si="9"/>
        <v>3284.2</v>
      </c>
      <c r="X70" s="64">
        <f t="shared" si="9"/>
        <v>2834.80374</v>
      </c>
      <c r="Y70" s="59">
        <f>X70/G70*100</f>
        <v>52.61002268975902</v>
      </c>
    </row>
    <row r="71" spans="1:25" ht="32.25" outlineLevel="5" thickBot="1">
      <c r="A71" s="5" t="s">
        <v>94</v>
      </c>
      <c r="B71" s="21">
        <v>951</v>
      </c>
      <c r="C71" s="6" t="s">
        <v>8</v>
      </c>
      <c r="D71" s="6" t="s">
        <v>265</v>
      </c>
      <c r="E71" s="6" t="s">
        <v>91</v>
      </c>
      <c r="F71" s="6"/>
      <c r="G71" s="148">
        <f>G72+G73+G74</f>
        <v>5388.334</v>
      </c>
      <c r="H71" s="26">
        <v>3284.2</v>
      </c>
      <c r="I71" s="7">
        <v>3284.2</v>
      </c>
      <c r="J71" s="7">
        <v>3284.2</v>
      </c>
      <c r="K71" s="7">
        <v>3284.2</v>
      </c>
      <c r="L71" s="7">
        <v>3284.2</v>
      </c>
      <c r="M71" s="7">
        <v>3284.2</v>
      </c>
      <c r="N71" s="7">
        <v>3284.2</v>
      </c>
      <c r="O71" s="7">
        <v>3284.2</v>
      </c>
      <c r="P71" s="7">
        <v>3284.2</v>
      </c>
      <c r="Q71" s="7">
        <v>3284.2</v>
      </c>
      <c r="R71" s="7">
        <v>3284.2</v>
      </c>
      <c r="S71" s="7">
        <v>3284.2</v>
      </c>
      <c r="T71" s="7">
        <v>3284.2</v>
      </c>
      <c r="U71" s="7">
        <v>3284.2</v>
      </c>
      <c r="V71" s="7">
        <v>3284.2</v>
      </c>
      <c r="W71" s="44">
        <v>3284.2</v>
      </c>
      <c r="X71" s="65">
        <v>2834.80374</v>
      </c>
      <c r="Y71" s="59">
        <f>X71/G71*100</f>
        <v>52.61002268975902</v>
      </c>
    </row>
    <row r="72" spans="1:25" ht="19.5" customHeight="1" outlineLevel="5" thickBot="1">
      <c r="A72" s="88" t="s">
        <v>258</v>
      </c>
      <c r="B72" s="92">
        <v>951</v>
      </c>
      <c r="C72" s="93" t="s">
        <v>8</v>
      </c>
      <c r="D72" s="93" t="s">
        <v>265</v>
      </c>
      <c r="E72" s="93" t="s">
        <v>92</v>
      </c>
      <c r="F72" s="93"/>
      <c r="G72" s="144">
        <v>4080.934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</row>
    <row r="73" spans="1:25" ht="31.5" customHeight="1" outlineLevel="5" thickBot="1">
      <c r="A73" s="88" t="s">
        <v>260</v>
      </c>
      <c r="B73" s="92">
        <v>951</v>
      </c>
      <c r="C73" s="93" t="s">
        <v>8</v>
      </c>
      <c r="D73" s="93" t="s">
        <v>265</v>
      </c>
      <c r="E73" s="93" t="s">
        <v>93</v>
      </c>
      <c r="F73" s="93"/>
      <c r="G73" s="144">
        <v>1.6</v>
      </c>
      <c r="H73" s="55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75"/>
      <c r="Y73" s="59"/>
    </row>
    <row r="74" spans="1:25" ht="48" outlineLevel="5" thickBot="1">
      <c r="A74" s="88" t="s">
        <v>253</v>
      </c>
      <c r="B74" s="92">
        <v>951</v>
      </c>
      <c r="C74" s="93" t="s">
        <v>8</v>
      </c>
      <c r="D74" s="93" t="s">
        <v>265</v>
      </c>
      <c r="E74" s="93" t="s">
        <v>254</v>
      </c>
      <c r="F74" s="93"/>
      <c r="G74" s="144">
        <v>1305.8</v>
      </c>
      <c r="H74" s="55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75"/>
      <c r="Y74" s="59"/>
    </row>
    <row r="75" spans="1:25" ht="18" customHeight="1" outlineLevel="5" thickBot="1">
      <c r="A75" s="5" t="s">
        <v>100</v>
      </c>
      <c r="B75" s="21">
        <v>951</v>
      </c>
      <c r="C75" s="6" t="s">
        <v>8</v>
      </c>
      <c r="D75" s="6" t="s">
        <v>265</v>
      </c>
      <c r="E75" s="6" t="s">
        <v>95</v>
      </c>
      <c r="F75" s="6"/>
      <c r="G75" s="7">
        <f>G76</f>
        <v>0</v>
      </c>
      <c r="H75" s="5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5"/>
      <c r="Y75" s="59"/>
    </row>
    <row r="76" spans="1:25" ht="32.25" outlineLevel="5" thickBot="1">
      <c r="A76" s="88" t="s">
        <v>101</v>
      </c>
      <c r="B76" s="92">
        <v>951</v>
      </c>
      <c r="C76" s="93" t="s">
        <v>8</v>
      </c>
      <c r="D76" s="93" t="s">
        <v>265</v>
      </c>
      <c r="E76" s="93" t="s">
        <v>96</v>
      </c>
      <c r="F76" s="93"/>
      <c r="G76" s="98">
        <v>0</v>
      </c>
      <c r="H76" s="55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5"/>
      <c r="Y76" s="59"/>
    </row>
    <row r="77" spans="1:25" ht="16.5" outlineLevel="5" thickBot="1">
      <c r="A77" s="8" t="s">
        <v>207</v>
      </c>
      <c r="B77" s="19">
        <v>951</v>
      </c>
      <c r="C77" s="9" t="s">
        <v>209</v>
      </c>
      <c r="D77" s="9" t="s">
        <v>261</v>
      </c>
      <c r="E77" s="9" t="s">
        <v>5</v>
      </c>
      <c r="F77" s="9"/>
      <c r="G77" s="10">
        <f>G78</f>
        <v>0</v>
      </c>
      <c r="H77" s="55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75"/>
      <c r="Y77" s="59"/>
    </row>
    <row r="78" spans="1:25" ht="32.25" outlineLevel="5" thickBot="1">
      <c r="A78" s="112" t="s">
        <v>135</v>
      </c>
      <c r="B78" s="19">
        <v>951</v>
      </c>
      <c r="C78" s="9" t="s">
        <v>209</v>
      </c>
      <c r="D78" s="9" t="s">
        <v>262</v>
      </c>
      <c r="E78" s="9" t="s">
        <v>5</v>
      </c>
      <c r="F78" s="9"/>
      <c r="G78" s="10">
        <f>G79</f>
        <v>0</v>
      </c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5"/>
      <c r="Y78" s="59"/>
    </row>
    <row r="79" spans="1:25" ht="32.25" outlineLevel="5" thickBot="1">
      <c r="A79" s="112" t="s">
        <v>136</v>
      </c>
      <c r="B79" s="19">
        <v>951</v>
      </c>
      <c r="C79" s="9" t="s">
        <v>209</v>
      </c>
      <c r="D79" s="9" t="s">
        <v>263</v>
      </c>
      <c r="E79" s="9" t="s">
        <v>5</v>
      </c>
      <c r="F79" s="9"/>
      <c r="G79" s="10">
        <f>G80</f>
        <v>0</v>
      </c>
      <c r="H79" s="55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75"/>
      <c r="Y79" s="59"/>
    </row>
    <row r="80" spans="1:25" ht="32.25" outlineLevel="5" thickBot="1">
      <c r="A80" s="94" t="s">
        <v>208</v>
      </c>
      <c r="B80" s="90">
        <v>951</v>
      </c>
      <c r="C80" s="91" t="s">
        <v>209</v>
      </c>
      <c r="D80" s="91" t="s">
        <v>269</v>
      </c>
      <c r="E80" s="91" t="s">
        <v>5</v>
      </c>
      <c r="F80" s="91"/>
      <c r="G80" s="16">
        <f>G81</f>
        <v>0</v>
      </c>
      <c r="H80" s="55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75"/>
      <c r="Y80" s="59"/>
    </row>
    <row r="81" spans="1:25" ht="16.5" outlineLevel="5" thickBot="1">
      <c r="A81" s="5" t="s">
        <v>242</v>
      </c>
      <c r="B81" s="21">
        <v>951</v>
      </c>
      <c r="C81" s="6" t="s">
        <v>209</v>
      </c>
      <c r="D81" s="6" t="s">
        <v>269</v>
      </c>
      <c r="E81" s="6" t="s">
        <v>244</v>
      </c>
      <c r="F81" s="6"/>
      <c r="G81" s="7">
        <f>G82</f>
        <v>0</v>
      </c>
      <c r="H81" s="55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75"/>
      <c r="Y81" s="59"/>
    </row>
    <row r="82" spans="1:25" ht="16.5" outlineLevel="5" thickBot="1">
      <c r="A82" s="88" t="s">
        <v>243</v>
      </c>
      <c r="B82" s="92">
        <v>951</v>
      </c>
      <c r="C82" s="93" t="s">
        <v>209</v>
      </c>
      <c r="D82" s="93" t="s">
        <v>269</v>
      </c>
      <c r="E82" s="93" t="s">
        <v>245</v>
      </c>
      <c r="F82" s="93"/>
      <c r="G82" s="98">
        <v>0</v>
      </c>
      <c r="H82" s="55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75"/>
      <c r="Y82" s="59"/>
    </row>
    <row r="83" spans="1:25" ht="16.5" outlineLevel="3" thickBot="1">
      <c r="A83" s="8" t="s">
        <v>28</v>
      </c>
      <c r="B83" s="19">
        <v>951</v>
      </c>
      <c r="C83" s="9" t="s">
        <v>9</v>
      </c>
      <c r="D83" s="9" t="s">
        <v>261</v>
      </c>
      <c r="E83" s="9" t="s">
        <v>5</v>
      </c>
      <c r="F83" s="9"/>
      <c r="G83" s="10">
        <f>G84</f>
        <v>200</v>
      </c>
      <c r="H83" s="31">
        <f aca="true" t="shared" si="10" ref="H83:X85">H84</f>
        <v>0</v>
      </c>
      <c r="I83" s="31">
        <f t="shared" si="10"/>
        <v>0</v>
      </c>
      <c r="J83" s="31">
        <f t="shared" si="10"/>
        <v>0</v>
      </c>
      <c r="K83" s="31">
        <f t="shared" si="10"/>
        <v>0</v>
      </c>
      <c r="L83" s="31">
        <f t="shared" si="10"/>
        <v>0</v>
      </c>
      <c r="M83" s="31">
        <f t="shared" si="10"/>
        <v>0</v>
      </c>
      <c r="N83" s="31">
        <f t="shared" si="10"/>
        <v>0</v>
      </c>
      <c r="O83" s="31">
        <f t="shared" si="10"/>
        <v>0</v>
      </c>
      <c r="P83" s="31">
        <f t="shared" si="10"/>
        <v>0</v>
      </c>
      <c r="Q83" s="31">
        <f t="shared" si="10"/>
        <v>0</v>
      </c>
      <c r="R83" s="31">
        <f t="shared" si="10"/>
        <v>0</v>
      </c>
      <c r="S83" s="31">
        <f t="shared" si="10"/>
        <v>0</v>
      </c>
      <c r="T83" s="31">
        <f t="shared" si="10"/>
        <v>0</v>
      </c>
      <c r="U83" s="31">
        <f t="shared" si="10"/>
        <v>0</v>
      </c>
      <c r="V83" s="31">
        <f t="shared" si="10"/>
        <v>0</v>
      </c>
      <c r="W83" s="31">
        <f t="shared" si="10"/>
        <v>0</v>
      </c>
      <c r="X83" s="66">
        <f t="shared" si="10"/>
        <v>0</v>
      </c>
      <c r="Y83" s="59">
        <f aca="true" t="shared" si="11" ref="Y83:Y90">X83/G83*100</f>
        <v>0</v>
      </c>
    </row>
    <row r="84" spans="1:25" ht="32.25" outlineLevel="3" thickBot="1">
      <c r="A84" s="112" t="s">
        <v>135</v>
      </c>
      <c r="B84" s="19">
        <v>951</v>
      </c>
      <c r="C84" s="11" t="s">
        <v>9</v>
      </c>
      <c r="D84" s="11" t="s">
        <v>262</v>
      </c>
      <c r="E84" s="11" t="s">
        <v>5</v>
      </c>
      <c r="F84" s="11"/>
      <c r="G84" s="12">
        <f>G85</f>
        <v>200</v>
      </c>
      <c r="H84" s="32">
        <f t="shared" si="10"/>
        <v>0</v>
      </c>
      <c r="I84" s="32">
        <f t="shared" si="10"/>
        <v>0</v>
      </c>
      <c r="J84" s="32">
        <f t="shared" si="10"/>
        <v>0</v>
      </c>
      <c r="K84" s="32">
        <f t="shared" si="10"/>
        <v>0</v>
      </c>
      <c r="L84" s="32">
        <f t="shared" si="10"/>
        <v>0</v>
      </c>
      <c r="M84" s="32">
        <f t="shared" si="10"/>
        <v>0</v>
      </c>
      <c r="N84" s="32">
        <f t="shared" si="10"/>
        <v>0</v>
      </c>
      <c r="O84" s="32">
        <f t="shared" si="10"/>
        <v>0</v>
      </c>
      <c r="P84" s="32">
        <f t="shared" si="10"/>
        <v>0</v>
      </c>
      <c r="Q84" s="32">
        <f t="shared" si="10"/>
        <v>0</v>
      </c>
      <c r="R84" s="32">
        <f t="shared" si="10"/>
        <v>0</v>
      </c>
      <c r="S84" s="32">
        <f t="shared" si="10"/>
        <v>0</v>
      </c>
      <c r="T84" s="32">
        <f t="shared" si="10"/>
        <v>0</v>
      </c>
      <c r="U84" s="32">
        <f t="shared" si="10"/>
        <v>0</v>
      </c>
      <c r="V84" s="32">
        <f t="shared" si="10"/>
        <v>0</v>
      </c>
      <c r="W84" s="32">
        <f t="shared" si="10"/>
        <v>0</v>
      </c>
      <c r="X84" s="67">
        <f t="shared" si="10"/>
        <v>0</v>
      </c>
      <c r="Y84" s="59">
        <f t="shared" si="11"/>
        <v>0</v>
      </c>
    </row>
    <row r="85" spans="1:25" ht="32.25" outlineLevel="4" thickBot="1">
      <c r="A85" s="112" t="s">
        <v>136</v>
      </c>
      <c r="B85" s="19">
        <v>951</v>
      </c>
      <c r="C85" s="11" t="s">
        <v>9</v>
      </c>
      <c r="D85" s="11" t="s">
        <v>263</v>
      </c>
      <c r="E85" s="11" t="s">
        <v>5</v>
      </c>
      <c r="F85" s="11"/>
      <c r="G85" s="12">
        <f>G86</f>
        <v>200</v>
      </c>
      <c r="H85" s="34">
        <f t="shared" si="10"/>
        <v>0</v>
      </c>
      <c r="I85" s="34">
        <f t="shared" si="10"/>
        <v>0</v>
      </c>
      <c r="J85" s="34">
        <f t="shared" si="10"/>
        <v>0</v>
      </c>
      <c r="K85" s="34">
        <f t="shared" si="10"/>
        <v>0</v>
      </c>
      <c r="L85" s="34">
        <f t="shared" si="10"/>
        <v>0</v>
      </c>
      <c r="M85" s="34">
        <f t="shared" si="10"/>
        <v>0</v>
      </c>
      <c r="N85" s="34">
        <f t="shared" si="10"/>
        <v>0</v>
      </c>
      <c r="O85" s="34">
        <f t="shared" si="10"/>
        <v>0</v>
      </c>
      <c r="P85" s="34">
        <f t="shared" si="10"/>
        <v>0</v>
      </c>
      <c r="Q85" s="34">
        <f t="shared" si="10"/>
        <v>0</v>
      </c>
      <c r="R85" s="34">
        <f t="shared" si="10"/>
        <v>0</v>
      </c>
      <c r="S85" s="34">
        <f t="shared" si="10"/>
        <v>0</v>
      </c>
      <c r="T85" s="34">
        <f t="shared" si="10"/>
        <v>0</v>
      </c>
      <c r="U85" s="34">
        <f t="shared" si="10"/>
        <v>0</v>
      </c>
      <c r="V85" s="34">
        <f t="shared" si="10"/>
        <v>0</v>
      </c>
      <c r="W85" s="34">
        <f t="shared" si="10"/>
        <v>0</v>
      </c>
      <c r="X85" s="68">
        <f t="shared" si="10"/>
        <v>0</v>
      </c>
      <c r="Y85" s="59">
        <f t="shared" si="11"/>
        <v>0</v>
      </c>
    </row>
    <row r="86" spans="1:25" ht="32.25" outlineLevel="5" thickBot="1">
      <c r="A86" s="94" t="s">
        <v>139</v>
      </c>
      <c r="B86" s="90">
        <v>951</v>
      </c>
      <c r="C86" s="91" t="s">
        <v>9</v>
      </c>
      <c r="D86" s="91" t="s">
        <v>270</v>
      </c>
      <c r="E86" s="91" t="s">
        <v>5</v>
      </c>
      <c r="F86" s="91"/>
      <c r="G86" s="16">
        <f>G87</f>
        <v>200</v>
      </c>
      <c r="H86" s="26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44"/>
      <c r="X86" s="65">
        <v>0</v>
      </c>
      <c r="Y86" s="59">
        <f t="shared" si="11"/>
        <v>0</v>
      </c>
    </row>
    <row r="87" spans="1:25" ht="15.75" customHeight="1" outlineLevel="3" thickBot="1">
      <c r="A87" s="5" t="s">
        <v>109</v>
      </c>
      <c r="B87" s="21">
        <v>951</v>
      </c>
      <c r="C87" s="6" t="s">
        <v>9</v>
      </c>
      <c r="D87" s="6" t="s">
        <v>270</v>
      </c>
      <c r="E87" s="6" t="s">
        <v>108</v>
      </c>
      <c r="F87" s="6"/>
      <c r="G87" s="7">
        <v>200</v>
      </c>
      <c r="H87" s="31" t="e">
        <f aca="true" t="shared" si="12" ref="H87:X87">H88+H96+H104+H105+H113+H134+H141+H156</f>
        <v>#REF!</v>
      </c>
      <c r="I87" s="31" t="e">
        <f t="shared" si="12"/>
        <v>#REF!</v>
      </c>
      <c r="J87" s="31" t="e">
        <f t="shared" si="12"/>
        <v>#REF!</v>
      </c>
      <c r="K87" s="31" t="e">
        <f t="shared" si="12"/>
        <v>#REF!</v>
      </c>
      <c r="L87" s="31" t="e">
        <f t="shared" si="12"/>
        <v>#REF!</v>
      </c>
      <c r="M87" s="31" t="e">
        <f t="shared" si="12"/>
        <v>#REF!</v>
      </c>
      <c r="N87" s="31" t="e">
        <f t="shared" si="12"/>
        <v>#REF!</v>
      </c>
      <c r="O87" s="31" t="e">
        <f t="shared" si="12"/>
        <v>#REF!</v>
      </c>
      <c r="P87" s="31" t="e">
        <f t="shared" si="12"/>
        <v>#REF!</v>
      </c>
      <c r="Q87" s="31" t="e">
        <f t="shared" si="12"/>
        <v>#REF!</v>
      </c>
      <c r="R87" s="31" t="e">
        <f t="shared" si="12"/>
        <v>#REF!</v>
      </c>
      <c r="S87" s="31" t="e">
        <f t="shared" si="12"/>
        <v>#REF!</v>
      </c>
      <c r="T87" s="31" t="e">
        <f t="shared" si="12"/>
        <v>#REF!</v>
      </c>
      <c r="U87" s="31" t="e">
        <f t="shared" si="12"/>
        <v>#REF!</v>
      </c>
      <c r="V87" s="31" t="e">
        <f t="shared" si="12"/>
        <v>#REF!</v>
      </c>
      <c r="W87" s="31" t="e">
        <f t="shared" si="12"/>
        <v>#REF!</v>
      </c>
      <c r="X87" s="69" t="e">
        <f t="shared" si="12"/>
        <v>#REF!</v>
      </c>
      <c r="Y87" s="59" t="e">
        <f t="shared" si="11"/>
        <v>#REF!</v>
      </c>
    </row>
    <row r="88" spans="1:25" ht="16.5" outlineLevel="3" thickBot="1">
      <c r="A88" s="8" t="s">
        <v>29</v>
      </c>
      <c r="B88" s="19">
        <v>951</v>
      </c>
      <c r="C88" s="9" t="s">
        <v>67</v>
      </c>
      <c r="D88" s="9" t="s">
        <v>261</v>
      </c>
      <c r="E88" s="9" t="s">
        <v>5</v>
      </c>
      <c r="F88" s="9"/>
      <c r="G88" s="143">
        <f>G89+G140</f>
        <v>57157.57807</v>
      </c>
      <c r="H88" s="32" t="e">
        <f>H89+#REF!</f>
        <v>#REF!</v>
      </c>
      <c r="I88" s="32" t="e">
        <f>I89+#REF!</f>
        <v>#REF!</v>
      </c>
      <c r="J88" s="32" t="e">
        <f>J89+#REF!</f>
        <v>#REF!</v>
      </c>
      <c r="K88" s="32" t="e">
        <f>K89+#REF!</f>
        <v>#REF!</v>
      </c>
      <c r="L88" s="32" t="e">
        <f>L89+#REF!</f>
        <v>#REF!</v>
      </c>
      <c r="M88" s="32" t="e">
        <f>M89+#REF!</f>
        <v>#REF!</v>
      </c>
      <c r="N88" s="32" t="e">
        <f>N89+#REF!</f>
        <v>#REF!</v>
      </c>
      <c r="O88" s="32" t="e">
        <f>O89+#REF!</f>
        <v>#REF!</v>
      </c>
      <c r="P88" s="32" t="e">
        <f>P89+#REF!</f>
        <v>#REF!</v>
      </c>
      <c r="Q88" s="32" t="e">
        <f>Q89+#REF!</f>
        <v>#REF!</v>
      </c>
      <c r="R88" s="32" t="e">
        <f>R89+#REF!</f>
        <v>#REF!</v>
      </c>
      <c r="S88" s="32" t="e">
        <f>S89+#REF!</f>
        <v>#REF!</v>
      </c>
      <c r="T88" s="32" t="e">
        <f>T89+#REF!</f>
        <v>#REF!</v>
      </c>
      <c r="U88" s="32" t="e">
        <f>U89+#REF!</f>
        <v>#REF!</v>
      </c>
      <c r="V88" s="32" t="e">
        <f>V89+#REF!</f>
        <v>#REF!</v>
      </c>
      <c r="W88" s="32" t="e">
        <f>W89+#REF!</f>
        <v>#REF!</v>
      </c>
      <c r="X88" s="70" t="e">
        <f>X89+#REF!</f>
        <v>#REF!</v>
      </c>
      <c r="Y88" s="59" t="e">
        <f t="shared" si="11"/>
        <v>#REF!</v>
      </c>
    </row>
    <row r="89" spans="1:25" ht="32.25" outlineLevel="4" thickBot="1">
      <c r="A89" s="112" t="s">
        <v>135</v>
      </c>
      <c r="B89" s="19">
        <v>951</v>
      </c>
      <c r="C89" s="11" t="s">
        <v>67</v>
      </c>
      <c r="D89" s="11" t="s">
        <v>262</v>
      </c>
      <c r="E89" s="11" t="s">
        <v>5</v>
      </c>
      <c r="F89" s="11"/>
      <c r="G89" s="146">
        <f>G90</f>
        <v>45390.96907</v>
      </c>
      <c r="H89" s="34">
        <f aca="true" t="shared" si="13" ref="H89:X89">H90</f>
        <v>0</v>
      </c>
      <c r="I89" s="34">
        <f t="shared" si="13"/>
        <v>0</v>
      </c>
      <c r="J89" s="34">
        <f t="shared" si="13"/>
        <v>0</v>
      </c>
      <c r="K89" s="34">
        <f t="shared" si="13"/>
        <v>0</v>
      </c>
      <c r="L89" s="34">
        <f t="shared" si="13"/>
        <v>0</v>
      </c>
      <c r="M89" s="34">
        <f t="shared" si="13"/>
        <v>0</v>
      </c>
      <c r="N89" s="34">
        <f t="shared" si="13"/>
        <v>0</v>
      </c>
      <c r="O89" s="34">
        <f t="shared" si="13"/>
        <v>0</v>
      </c>
      <c r="P89" s="34">
        <f t="shared" si="13"/>
        <v>0</v>
      </c>
      <c r="Q89" s="34">
        <f t="shared" si="13"/>
        <v>0</v>
      </c>
      <c r="R89" s="34">
        <f t="shared" si="13"/>
        <v>0</v>
      </c>
      <c r="S89" s="34">
        <f t="shared" si="13"/>
        <v>0</v>
      </c>
      <c r="T89" s="34">
        <f t="shared" si="13"/>
        <v>0</v>
      </c>
      <c r="U89" s="34">
        <f t="shared" si="13"/>
        <v>0</v>
      </c>
      <c r="V89" s="34">
        <f t="shared" si="13"/>
        <v>0</v>
      </c>
      <c r="W89" s="34">
        <f t="shared" si="13"/>
        <v>0</v>
      </c>
      <c r="X89" s="68">
        <f t="shared" si="13"/>
        <v>950</v>
      </c>
      <c r="Y89" s="59">
        <f t="shared" si="11"/>
        <v>2.09292733656986</v>
      </c>
    </row>
    <row r="90" spans="1:25" ht="32.25" outlineLevel="5" thickBot="1">
      <c r="A90" s="112" t="s">
        <v>136</v>
      </c>
      <c r="B90" s="19">
        <v>951</v>
      </c>
      <c r="C90" s="11" t="s">
        <v>67</v>
      </c>
      <c r="D90" s="11" t="s">
        <v>263</v>
      </c>
      <c r="E90" s="11" t="s">
        <v>5</v>
      </c>
      <c r="F90" s="11"/>
      <c r="G90" s="146">
        <f>G91+G98+G109+G105+G120+G127+G134</f>
        <v>45390.96907</v>
      </c>
      <c r="H90" s="26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44"/>
      <c r="X90" s="65">
        <v>950</v>
      </c>
      <c r="Y90" s="59">
        <f t="shared" si="11"/>
        <v>2.09292733656986</v>
      </c>
    </row>
    <row r="91" spans="1:25" ht="18.75" customHeight="1" outlineLevel="5" thickBot="1">
      <c r="A91" s="94" t="s">
        <v>30</v>
      </c>
      <c r="B91" s="90">
        <v>951</v>
      </c>
      <c r="C91" s="91" t="s">
        <v>67</v>
      </c>
      <c r="D91" s="91" t="s">
        <v>271</v>
      </c>
      <c r="E91" s="91" t="s">
        <v>5</v>
      </c>
      <c r="F91" s="91"/>
      <c r="G91" s="145">
        <f>G92+G96</f>
        <v>2045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</row>
    <row r="92" spans="1:25" ht="32.25" outlineLevel="5" thickBot="1">
      <c r="A92" s="5" t="s">
        <v>94</v>
      </c>
      <c r="B92" s="21">
        <v>951</v>
      </c>
      <c r="C92" s="6" t="s">
        <v>67</v>
      </c>
      <c r="D92" s="6" t="s">
        <v>271</v>
      </c>
      <c r="E92" s="6" t="s">
        <v>91</v>
      </c>
      <c r="F92" s="6"/>
      <c r="G92" s="148">
        <f>G93+G94+G95</f>
        <v>1479.728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</row>
    <row r="93" spans="1:25" ht="19.5" customHeight="1" outlineLevel="5" thickBot="1">
      <c r="A93" s="88" t="s">
        <v>258</v>
      </c>
      <c r="B93" s="92">
        <v>951</v>
      </c>
      <c r="C93" s="93" t="s">
        <v>67</v>
      </c>
      <c r="D93" s="93" t="s">
        <v>271</v>
      </c>
      <c r="E93" s="93" t="s">
        <v>92</v>
      </c>
      <c r="F93" s="93"/>
      <c r="G93" s="144">
        <v>1138.359</v>
      </c>
      <c r="H93" s="55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75"/>
      <c r="Y93" s="59"/>
    </row>
    <row r="94" spans="1:25" ht="30.75" customHeight="1" outlineLevel="5" thickBot="1">
      <c r="A94" s="88" t="s">
        <v>260</v>
      </c>
      <c r="B94" s="92">
        <v>951</v>
      </c>
      <c r="C94" s="93" t="s">
        <v>67</v>
      </c>
      <c r="D94" s="93" t="s">
        <v>271</v>
      </c>
      <c r="E94" s="93" t="s">
        <v>93</v>
      </c>
      <c r="F94" s="93"/>
      <c r="G94" s="144">
        <v>0</v>
      </c>
      <c r="H94" s="55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75"/>
      <c r="Y94" s="59"/>
    </row>
    <row r="95" spans="1:25" ht="48" outlineLevel="5" thickBot="1">
      <c r="A95" s="88" t="s">
        <v>253</v>
      </c>
      <c r="B95" s="92">
        <v>951</v>
      </c>
      <c r="C95" s="93" t="s">
        <v>67</v>
      </c>
      <c r="D95" s="93" t="s">
        <v>271</v>
      </c>
      <c r="E95" s="93" t="s">
        <v>254</v>
      </c>
      <c r="F95" s="93"/>
      <c r="G95" s="144">
        <v>341.369</v>
      </c>
      <c r="H95" s="55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75"/>
      <c r="Y95" s="59"/>
    </row>
    <row r="96" spans="1:25" ht="21.75" customHeight="1" outlineLevel="6" thickBot="1">
      <c r="A96" s="5" t="s">
        <v>100</v>
      </c>
      <c r="B96" s="21">
        <v>951</v>
      </c>
      <c r="C96" s="6" t="s">
        <v>67</v>
      </c>
      <c r="D96" s="6" t="s">
        <v>271</v>
      </c>
      <c r="E96" s="6" t="s">
        <v>95</v>
      </c>
      <c r="F96" s="6"/>
      <c r="G96" s="148">
        <f>G97</f>
        <v>565.272</v>
      </c>
      <c r="H96" s="32">
        <f aca="true" t="shared" si="14" ref="H96:P96">H97</f>
        <v>0</v>
      </c>
      <c r="I96" s="32">
        <f t="shared" si="14"/>
        <v>0</v>
      </c>
      <c r="J96" s="32">
        <f t="shared" si="14"/>
        <v>0</v>
      </c>
      <c r="K96" s="32">
        <f t="shared" si="14"/>
        <v>0</v>
      </c>
      <c r="L96" s="32">
        <f t="shared" si="14"/>
        <v>0</v>
      </c>
      <c r="M96" s="32">
        <f t="shared" si="14"/>
        <v>0</v>
      </c>
      <c r="N96" s="32">
        <f t="shared" si="14"/>
        <v>0</v>
      </c>
      <c r="O96" s="32">
        <f t="shared" si="14"/>
        <v>0</v>
      </c>
      <c r="P96" s="32">
        <f t="shared" si="14"/>
        <v>0</v>
      </c>
      <c r="Q96" s="32">
        <f aca="true" t="shared" si="15" ref="Q96:W96">Q97</f>
        <v>0</v>
      </c>
      <c r="R96" s="32">
        <f t="shared" si="15"/>
        <v>0</v>
      </c>
      <c r="S96" s="32">
        <f t="shared" si="15"/>
        <v>0</v>
      </c>
      <c r="T96" s="32">
        <f t="shared" si="15"/>
        <v>0</v>
      </c>
      <c r="U96" s="32">
        <f t="shared" si="15"/>
        <v>0</v>
      </c>
      <c r="V96" s="32">
        <f t="shared" si="15"/>
        <v>0</v>
      </c>
      <c r="W96" s="32">
        <f t="shared" si="15"/>
        <v>0</v>
      </c>
      <c r="X96" s="67">
        <f>X97</f>
        <v>9539.0701</v>
      </c>
      <c r="Y96" s="59">
        <f>X96/G96*100</f>
        <v>1687.5185928190324</v>
      </c>
    </row>
    <row r="97" spans="1:25" ht="32.25" outlineLevel="4" thickBot="1">
      <c r="A97" s="88" t="s">
        <v>101</v>
      </c>
      <c r="B97" s="92">
        <v>951</v>
      </c>
      <c r="C97" s="93" t="s">
        <v>67</v>
      </c>
      <c r="D97" s="93" t="s">
        <v>271</v>
      </c>
      <c r="E97" s="93" t="s">
        <v>96</v>
      </c>
      <c r="F97" s="93"/>
      <c r="G97" s="144">
        <v>565.272</v>
      </c>
      <c r="H97" s="34">
        <f aca="true" t="shared" si="16" ref="H97:X97">H98</f>
        <v>0</v>
      </c>
      <c r="I97" s="34">
        <f t="shared" si="16"/>
        <v>0</v>
      </c>
      <c r="J97" s="34">
        <f t="shared" si="16"/>
        <v>0</v>
      </c>
      <c r="K97" s="34">
        <f t="shared" si="16"/>
        <v>0</v>
      </c>
      <c r="L97" s="34">
        <f t="shared" si="16"/>
        <v>0</v>
      </c>
      <c r="M97" s="34">
        <f t="shared" si="16"/>
        <v>0</v>
      </c>
      <c r="N97" s="34">
        <f t="shared" si="16"/>
        <v>0</v>
      </c>
      <c r="O97" s="34">
        <f t="shared" si="16"/>
        <v>0</v>
      </c>
      <c r="P97" s="34">
        <f t="shared" si="16"/>
        <v>0</v>
      </c>
      <c r="Q97" s="34">
        <f t="shared" si="16"/>
        <v>0</v>
      </c>
      <c r="R97" s="34">
        <f t="shared" si="16"/>
        <v>0</v>
      </c>
      <c r="S97" s="34">
        <f t="shared" si="16"/>
        <v>0</v>
      </c>
      <c r="T97" s="34">
        <f t="shared" si="16"/>
        <v>0</v>
      </c>
      <c r="U97" s="34">
        <f t="shared" si="16"/>
        <v>0</v>
      </c>
      <c r="V97" s="34">
        <f t="shared" si="16"/>
        <v>0</v>
      </c>
      <c r="W97" s="34">
        <f t="shared" si="16"/>
        <v>0</v>
      </c>
      <c r="X97" s="64">
        <f t="shared" si="16"/>
        <v>9539.0701</v>
      </c>
      <c r="Y97" s="59">
        <f>X97/G97*100</f>
        <v>1687.5185928190324</v>
      </c>
    </row>
    <row r="98" spans="1:25" ht="48" outlineLevel="5" thickBot="1">
      <c r="A98" s="113" t="s">
        <v>204</v>
      </c>
      <c r="B98" s="90">
        <v>951</v>
      </c>
      <c r="C98" s="91" t="s">
        <v>67</v>
      </c>
      <c r="D98" s="91" t="s">
        <v>265</v>
      </c>
      <c r="E98" s="91" t="s">
        <v>5</v>
      </c>
      <c r="F98" s="91"/>
      <c r="G98" s="145">
        <f>G99+G103</f>
        <v>18085.75</v>
      </c>
      <c r="H98" s="26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44"/>
      <c r="X98" s="65">
        <v>9539.0701</v>
      </c>
      <c r="Y98" s="59">
        <f>X98/G98*100</f>
        <v>52.74356938473661</v>
      </c>
    </row>
    <row r="99" spans="1:25" ht="32.25" outlineLevel="5" thickBot="1">
      <c r="A99" s="5" t="s">
        <v>94</v>
      </c>
      <c r="B99" s="21">
        <v>951</v>
      </c>
      <c r="C99" s="6" t="s">
        <v>67</v>
      </c>
      <c r="D99" s="6" t="s">
        <v>265</v>
      </c>
      <c r="E99" s="6" t="s">
        <v>91</v>
      </c>
      <c r="F99" s="6"/>
      <c r="G99" s="148">
        <f>G100+G101+G102</f>
        <v>17950.2</v>
      </c>
      <c r="H99" s="55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75"/>
      <c r="Y99" s="59"/>
    </row>
    <row r="100" spans="1:25" ht="21.75" customHeight="1" outlineLevel="5" thickBot="1">
      <c r="A100" s="88" t="s">
        <v>258</v>
      </c>
      <c r="B100" s="92">
        <v>951</v>
      </c>
      <c r="C100" s="93" t="s">
        <v>67</v>
      </c>
      <c r="D100" s="93" t="s">
        <v>265</v>
      </c>
      <c r="E100" s="93" t="s">
        <v>92</v>
      </c>
      <c r="F100" s="93"/>
      <c r="G100" s="144">
        <v>13504.7</v>
      </c>
      <c r="H100" s="55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75"/>
      <c r="Y100" s="59"/>
    </row>
    <row r="101" spans="1:25" ht="35.25" customHeight="1" outlineLevel="5" thickBot="1">
      <c r="A101" s="88" t="s">
        <v>260</v>
      </c>
      <c r="B101" s="92">
        <v>951</v>
      </c>
      <c r="C101" s="93" t="s">
        <v>67</v>
      </c>
      <c r="D101" s="93" t="s">
        <v>265</v>
      </c>
      <c r="E101" s="93" t="s">
        <v>93</v>
      </c>
      <c r="F101" s="93"/>
      <c r="G101" s="98">
        <v>2</v>
      </c>
      <c r="H101" s="55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75"/>
      <c r="Y101" s="59"/>
    </row>
    <row r="102" spans="1:25" ht="48" outlineLevel="5" thickBot="1">
      <c r="A102" s="88" t="s">
        <v>253</v>
      </c>
      <c r="B102" s="92">
        <v>951</v>
      </c>
      <c r="C102" s="93" t="s">
        <v>67</v>
      </c>
      <c r="D102" s="93" t="s">
        <v>265</v>
      </c>
      <c r="E102" s="93" t="s">
        <v>254</v>
      </c>
      <c r="F102" s="93"/>
      <c r="G102" s="98">
        <v>4443.5</v>
      </c>
      <c r="H102" s="55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75"/>
      <c r="Y102" s="59"/>
    </row>
    <row r="103" spans="1:25" ht="16.5" customHeight="1" outlineLevel="5" thickBot="1">
      <c r="A103" s="5" t="s">
        <v>100</v>
      </c>
      <c r="B103" s="21">
        <v>951</v>
      </c>
      <c r="C103" s="6" t="s">
        <v>67</v>
      </c>
      <c r="D103" s="6" t="s">
        <v>265</v>
      </c>
      <c r="E103" s="6" t="s">
        <v>95</v>
      </c>
      <c r="F103" s="6"/>
      <c r="G103" s="7">
        <f>G104</f>
        <v>135.55</v>
      </c>
      <c r="H103" s="55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75"/>
      <c r="Y103" s="59"/>
    </row>
    <row r="104" spans="1:25" ht="32.25" outlineLevel="6" thickBot="1">
      <c r="A104" s="88" t="s">
        <v>101</v>
      </c>
      <c r="B104" s="92">
        <v>951</v>
      </c>
      <c r="C104" s="93" t="s">
        <v>67</v>
      </c>
      <c r="D104" s="93" t="s">
        <v>265</v>
      </c>
      <c r="E104" s="93" t="s">
        <v>96</v>
      </c>
      <c r="F104" s="93"/>
      <c r="G104" s="98">
        <v>135.55</v>
      </c>
      <c r="H104" s="32" t="e">
        <f>#REF!</f>
        <v>#REF!</v>
      </c>
      <c r="I104" s="32" t="e">
        <f>#REF!</f>
        <v>#REF!</v>
      </c>
      <c r="J104" s="32" t="e">
        <f>#REF!</f>
        <v>#REF!</v>
      </c>
      <c r="K104" s="32" t="e">
        <f>#REF!</f>
        <v>#REF!</v>
      </c>
      <c r="L104" s="32" t="e">
        <f>#REF!</f>
        <v>#REF!</v>
      </c>
      <c r="M104" s="32" t="e">
        <f>#REF!</f>
        <v>#REF!</v>
      </c>
      <c r="N104" s="32" t="e">
        <f>#REF!</f>
        <v>#REF!</v>
      </c>
      <c r="O104" s="32" t="e">
        <f>#REF!</f>
        <v>#REF!</v>
      </c>
      <c r="P104" s="32" t="e">
        <f>#REF!</f>
        <v>#REF!</v>
      </c>
      <c r="Q104" s="32" t="e">
        <f>#REF!</f>
        <v>#REF!</v>
      </c>
      <c r="R104" s="32" t="e">
        <f>#REF!</f>
        <v>#REF!</v>
      </c>
      <c r="S104" s="32" t="e">
        <f>#REF!</f>
        <v>#REF!</v>
      </c>
      <c r="T104" s="32" t="e">
        <f>#REF!</f>
        <v>#REF!</v>
      </c>
      <c r="U104" s="32" t="e">
        <f>#REF!</f>
        <v>#REF!</v>
      </c>
      <c r="V104" s="32" t="e">
        <f>#REF!</f>
        <v>#REF!</v>
      </c>
      <c r="W104" s="32" t="e">
        <f>#REF!</f>
        <v>#REF!</v>
      </c>
      <c r="X104" s="67" t="e">
        <f>#REF!</f>
        <v>#REF!</v>
      </c>
      <c r="Y104" s="59" t="e">
        <f>X104/G104*100</f>
        <v>#REF!</v>
      </c>
    </row>
    <row r="105" spans="1:25" ht="19.5" customHeight="1" outlineLevel="6" thickBot="1">
      <c r="A105" s="94" t="s">
        <v>140</v>
      </c>
      <c r="B105" s="90">
        <v>951</v>
      </c>
      <c r="C105" s="91" t="s">
        <v>67</v>
      </c>
      <c r="D105" s="91" t="s">
        <v>267</v>
      </c>
      <c r="E105" s="91" t="s">
        <v>5</v>
      </c>
      <c r="F105" s="91"/>
      <c r="G105" s="145">
        <f>G106+G107+G108</f>
        <v>70.17745</v>
      </c>
      <c r="H105" s="32" t="e">
        <f>#REF!+H106</f>
        <v>#REF!</v>
      </c>
      <c r="I105" s="32" t="e">
        <f>#REF!+I106</f>
        <v>#REF!</v>
      </c>
      <c r="J105" s="32" t="e">
        <f>#REF!+J106</f>
        <v>#REF!</v>
      </c>
      <c r="K105" s="32" t="e">
        <f>#REF!+K106</f>
        <v>#REF!</v>
      </c>
      <c r="L105" s="32" t="e">
        <f>#REF!+L106</f>
        <v>#REF!</v>
      </c>
      <c r="M105" s="32" t="e">
        <f>#REF!+M106</f>
        <v>#REF!</v>
      </c>
      <c r="N105" s="32" t="e">
        <f>#REF!+N106</f>
        <v>#REF!</v>
      </c>
      <c r="O105" s="32" t="e">
        <f>#REF!+O106</f>
        <v>#REF!</v>
      </c>
      <c r="P105" s="32" t="e">
        <f>#REF!+P106</f>
        <v>#REF!</v>
      </c>
      <c r="Q105" s="32" t="e">
        <f>#REF!+Q106</f>
        <v>#REF!</v>
      </c>
      <c r="R105" s="32" t="e">
        <f>#REF!+R106</f>
        <v>#REF!</v>
      </c>
      <c r="S105" s="32" t="e">
        <f>#REF!+S106</f>
        <v>#REF!</v>
      </c>
      <c r="T105" s="32" t="e">
        <f>#REF!+T106</f>
        <v>#REF!</v>
      </c>
      <c r="U105" s="32" t="e">
        <f>#REF!+U106</f>
        <v>#REF!</v>
      </c>
      <c r="V105" s="32" t="e">
        <f>#REF!+V106</f>
        <v>#REF!</v>
      </c>
      <c r="W105" s="32" t="e">
        <f>#REF!+W106</f>
        <v>#REF!</v>
      </c>
      <c r="X105" s="70" t="e">
        <f>#REF!+X106</f>
        <v>#REF!</v>
      </c>
      <c r="Y105" s="59" t="e">
        <f>X105/G105*100</f>
        <v>#REF!</v>
      </c>
    </row>
    <row r="106" spans="1:25" ht="16.5" customHeight="1" outlineLevel="4" thickBot="1">
      <c r="A106" s="5" t="s">
        <v>110</v>
      </c>
      <c r="B106" s="21">
        <v>951</v>
      </c>
      <c r="C106" s="6" t="s">
        <v>67</v>
      </c>
      <c r="D106" s="6" t="s">
        <v>267</v>
      </c>
      <c r="E106" s="6" t="s">
        <v>222</v>
      </c>
      <c r="F106" s="6"/>
      <c r="G106" s="148">
        <v>18.5</v>
      </c>
      <c r="H106" s="34">
        <f aca="true" t="shared" si="17" ref="H106:W106">H112</f>
        <v>0</v>
      </c>
      <c r="I106" s="34">
        <f t="shared" si="17"/>
        <v>0</v>
      </c>
      <c r="J106" s="34">
        <f t="shared" si="17"/>
        <v>0</v>
      </c>
      <c r="K106" s="34">
        <f t="shared" si="17"/>
        <v>0</v>
      </c>
      <c r="L106" s="34">
        <f t="shared" si="17"/>
        <v>0</v>
      </c>
      <c r="M106" s="34">
        <f t="shared" si="17"/>
        <v>0</v>
      </c>
      <c r="N106" s="34">
        <f t="shared" si="17"/>
        <v>0</v>
      </c>
      <c r="O106" s="34">
        <f t="shared" si="17"/>
        <v>0</v>
      </c>
      <c r="P106" s="34">
        <f t="shared" si="17"/>
        <v>0</v>
      </c>
      <c r="Q106" s="34">
        <f t="shared" si="17"/>
        <v>0</v>
      </c>
      <c r="R106" s="34">
        <f t="shared" si="17"/>
        <v>0</v>
      </c>
      <c r="S106" s="34">
        <f t="shared" si="17"/>
        <v>0</v>
      </c>
      <c r="T106" s="34">
        <f t="shared" si="17"/>
        <v>0</v>
      </c>
      <c r="U106" s="34">
        <f t="shared" si="17"/>
        <v>0</v>
      </c>
      <c r="V106" s="34">
        <f t="shared" si="17"/>
        <v>0</v>
      </c>
      <c r="W106" s="34">
        <f t="shared" si="17"/>
        <v>0</v>
      </c>
      <c r="X106" s="64">
        <f>X112</f>
        <v>1067.9833</v>
      </c>
      <c r="Y106" s="59">
        <f>X106/G106*100</f>
        <v>5772.882702702703</v>
      </c>
    </row>
    <row r="107" spans="1:25" ht="16.5" customHeight="1" outlineLevel="4" thickBot="1">
      <c r="A107" s="5" t="s">
        <v>104</v>
      </c>
      <c r="B107" s="21">
        <v>951</v>
      </c>
      <c r="C107" s="6" t="s">
        <v>67</v>
      </c>
      <c r="D107" s="6" t="s">
        <v>267</v>
      </c>
      <c r="E107" s="6" t="s">
        <v>99</v>
      </c>
      <c r="F107" s="6"/>
      <c r="G107" s="148">
        <v>1</v>
      </c>
      <c r="H107" s="55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81"/>
      <c r="Y107" s="59"/>
    </row>
    <row r="108" spans="1:25" ht="16.5" customHeight="1" outlineLevel="4" thickBot="1">
      <c r="A108" s="5" t="s">
        <v>363</v>
      </c>
      <c r="B108" s="21">
        <v>951</v>
      </c>
      <c r="C108" s="6" t="s">
        <v>67</v>
      </c>
      <c r="D108" s="6" t="s">
        <v>267</v>
      </c>
      <c r="E108" s="6" t="s">
        <v>364</v>
      </c>
      <c r="F108" s="6"/>
      <c r="G108" s="148">
        <v>50.67745</v>
      </c>
      <c r="H108" s="55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81"/>
      <c r="Y108" s="59"/>
    </row>
    <row r="109" spans="1:25" ht="33.75" customHeight="1" outlineLevel="4" thickBot="1">
      <c r="A109" s="94" t="s">
        <v>141</v>
      </c>
      <c r="B109" s="90">
        <v>951</v>
      </c>
      <c r="C109" s="91" t="s">
        <v>67</v>
      </c>
      <c r="D109" s="91" t="s">
        <v>272</v>
      </c>
      <c r="E109" s="91" t="s">
        <v>5</v>
      </c>
      <c r="F109" s="91"/>
      <c r="G109" s="16">
        <f>G110+G114+G116</f>
        <v>22809.63562</v>
      </c>
      <c r="H109" s="55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81"/>
      <c r="Y109" s="59"/>
    </row>
    <row r="110" spans="1:25" ht="15.75" customHeight="1" outlineLevel="4" thickBot="1">
      <c r="A110" s="5" t="s">
        <v>112</v>
      </c>
      <c r="B110" s="21">
        <v>951</v>
      </c>
      <c r="C110" s="6" t="s">
        <v>67</v>
      </c>
      <c r="D110" s="6" t="s">
        <v>272</v>
      </c>
      <c r="E110" s="6" t="s">
        <v>111</v>
      </c>
      <c r="F110" s="6"/>
      <c r="G110" s="7">
        <f>G111+G112+G113</f>
        <v>14631.2</v>
      </c>
      <c r="H110" s="55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81"/>
      <c r="Y110" s="59"/>
    </row>
    <row r="111" spans="1:25" ht="15.75" customHeight="1" outlineLevel="4" thickBot="1">
      <c r="A111" s="88" t="s">
        <v>257</v>
      </c>
      <c r="B111" s="92">
        <v>951</v>
      </c>
      <c r="C111" s="93" t="s">
        <v>67</v>
      </c>
      <c r="D111" s="93" t="s">
        <v>272</v>
      </c>
      <c r="E111" s="93" t="s">
        <v>113</v>
      </c>
      <c r="F111" s="93"/>
      <c r="G111" s="98">
        <v>11624</v>
      </c>
      <c r="H111" s="55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81"/>
      <c r="Y111" s="59"/>
    </row>
    <row r="112" spans="1:25" ht="32.25" outlineLevel="5" thickBot="1">
      <c r="A112" s="88" t="s">
        <v>259</v>
      </c>
      <c r="B112" s="92">
        <v>951</v>
      </c>
      <c r="C112" s="93" t="s">
        <v>67</v>
      </c>
      <c r="D112" s="93" t="s">
        <v>272</v>
      </c>
      <c r="E112" s="93" t="s">
        <v>114</v>
      </c>
      <c r="F112" s="93"/>
      <c r="G112" s="98">
        <v>0</v>
      </c>
      <c r="H112" s="26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44"/>
      <c r="X112" s="65">
        <v>1067.9833</v>
      </c>
      <c r="Y112" s="59">
        <f>X112/G109*100</f>
        <v>4.682158530685024</v>
      </c>
    </row>
    <row r="113" spans="1:25" ht="18.75" customHeight="1" outlineLevel="6" thickBot="1">
      <c r="A113" s="88" t="s">
        <v>255</v>
      </c>
      <c r="B113" s="92">
        <v>951</v>
      </c>
      <c r="C113" s="93" t="s">
        <v>67</v>
      </c>
      <c r="D113" s="93" t="s">
        <v>272</v>
      </c>
      <c r="E113" s="93" t="s">
        <v>256</v>
      </c>
      <c r="F113" s="93"/>
      <c r="G113" s="98">
        <v>3007.2</v>
      </c>
      <c r="H113" s="32" t="e">
        <f aca="true" t="shared" si="18" ref="H113:W113">H114</f>
        <v>#REF!</v>
      </c>
      <c r="I113" s="32" t="e">
        <f t="shared" si="18"/>
        <v>#REF!</v>
      </c>
      <c r="J113" s="32" t="e">
        <f t="shared" si="18"/>
        <v>#REF!</v>
      </c>
      <c r="K113" s="32" t="e">
        <f t="shared" si="18"/>
        <v>#REF!</v>
      </c>
      <c r="L113" s="32" t="e">
        <f t="shared" si="18"/>
        <v>#REF!</v>
      </c>
      <c r="M113" s="32" t="e">
        <f t="shared" si="18"/>
        <v>#REF!</v>
      </c>
      <c r="N113" s="32" t="e">
        <f t="shared" si="18"/>
        <v>#REF!</v>
      </c>
      <c r="O113" s="32" t="e">
        <f t="shared" si="18"/>
        <v>#REF!</v>
      </c>
      <c r="P113" s="32" t="e">
        <f t="shared" si="18"/>
        <v>#REF!</v>
      </c>
      <c r="Q113" s="32" t="e">
        <f t="shared" si="18"/>
        <v>#REF!</v>
      </c>
      <c r="R113" s="32" t="e">
        <f t="shared" si="18"/>
        <v>#REF!</v>
      </c>
      <c r="S113" s="32" t="e">
        <f t="shared" si="18"/>
        <v>#REF!</v>
      </c>
      <c r="T113" s="32" t="e">
        <f t="shared" si="18"/>
        <v>#REF!</v>
      </c>
      <c r="U113" s="32" t="e">
        <f t="shared" si="18"/>
        <v>#REF!</v>
      </c>
      <c r="V113" s="32" t="e">
        <f t="shared" si="18"/>
        <v>#REF!</v>
      </c>
      <c r="W113" s="32" t="e">
        <f t="shared" si="18"/>
        <v>#REF!</v>
      </c>
      <c r="X113" s="67" t="e">
        <f>X114</f>
        <v>#REF!</v>
      </c>
      <c r="Y113" s="59" t="e">
        <f>X113/G110*100</f>
        <v>#REF!</v>
      </c>
    </row>
    <row r="114" spans="1:25" ht="18" customHeight="1" outlineLevel="6" thickBot="1">
      <c r="A114" s="5" t="s">
        <v>100</v>
      </c>
      <c r="B114" s="21">
        <v>951</v>
      </c>
      <c r="C114" s="6" t="s">
        <v>67</v>
      </c>
      <c r="D114" s="6" t="s">
        <v>272</v>
      </c>
      <c r="E114" s="6" t="s">
        <v>95</v>
      </c>
      <c r="F114" s="6"/>
      <c r="G114" s="7">
        <f>G115</f>
        <v>7897.43562</v>
      </c>
      <c r="H114" s="35" t="e">
        <f>#REF!</f>
        <v>#REF!</v>
      </c>
      <c r="I114" s="35" t="e">
        <f>#REF!</f>
        <v>#REF!</v>
      </c>
      <c r="J114" s="35" t="e">
        <f>#REF!</f>
        <v>#REF!</v>
      </c>
      <c r="K114" s="35" t="e">
        <f>#REF!</f>
        <v>#REF!</v>
      </c>
      <c r="L114" s="35" t="e">
        <f>#REF!</f>
        <v>#REF!</v>
      </c>
      <c r="M114" s="35" t="e">
        <f>#REF!</f>
        <v>#REF!</v>
      </c>
      <c r="N114" s="35" t="e">
        <f>#REF!</f>
        <v>#REF!</v>
      </c>
      <c r="O114" s="35" t="e">
        <f>#REF!</f>
        <v>#REF!</v>
      </c>
      <c r="P114" s="35" t="e">
        <f>#REF!</f>
        <v>#REF!</v>
      </c>
      <c r="Q114" s="35" t="e">
        <f>#REF!</f>
        <v>#REF!</v>
      </c>
      <c r="R114" s="35" t="e">
        <f>#REF!</f>
        <v>#REF!</v>
      </c>
      <c r="S114" s="35" t="e">
        <f>#REF!</f>
        <v>#REF!</v>
      </c>
      <c r="T114" s="35" t="e">
        <f>#REF!</f>
        <v>#REF!</v>
      </c>
      <c r="U114" s="35" t="e">
        <f>#REF!</f>
        <v>#REF!</v>
      </c>
      <c r="V114" s="35" t="e">
        <f>#REF!</f>
        <v>#REF!</v>
      </c>
      <c r="W114" s="35" t="e">
        <f>#REF!</f>
        <v>#REF!</v>
      </c>
      <c r="X114" s="71" t="e">
        <f>#REF!</f>
        <v>#REF!</v>
      </c>
      <c r="Y114" s="59" t="e">
        <f>X114/G111*100</f>
        <v>#REF!</v>
      </c>
    </row>
    <row r="115" spans="1:25" ht="32.25" outlineLevel="6" thickBot="1">
      <c r="A115" s="88" t="s">
        <v>101</v>
      </c>
      <c r="B115" s="92">
        <v>951</v>
      </c>
      <c r="C115" s="93" t="s">
        <v>67</v>
      </c>
      <c r="D115" s="93" t="s">
        <v>272</v>
      </c>
      <c r="E115" s="93" t="s">
        <v>96</v>
      </c>
      <c r="F115" s="93"/>
      <c r="G115" s="98">
        <v>7897.43562</v>
      </c>
      <c r="H115" s="86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75"/>
      <c r="Y115" s="59"/>
    </row>
    <row r="116" spans="1:25" ht="16.5" outlineLevel="6" thickBot="1">
      <c r="A116" s="5" t="s">
        <v>102</v>
      </c>
      <c r="B116" s="21">
        <v>951</v>
      </c>
      <c r="C116" s="6" t="s">
        <v>67</v>
      </c>
      <c r="D116" s="6" t="s">
        <v>272</v>
      </c>
      <c r="E116" s="6" t="s">
        <v>97</v>
      </c>
      <c r="F116" s="6"/>
      <c r="G116" s="7">
        <f>G117+G118+G119</f>
        <v>281</v>
      </c>
      <c r="H116" s="86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75"/>
      <c r="Y116" s="59"/>
    </row>
    <row r="117" spans="1:25" ht="17.25" customHeight="1" outlineLevel="6" thickBot="1">
      <c r="A117" s="88" t="s">
        <v>103</v>
      </c>
      <c r="B117" s="92">
        <v>951</v>
      </c>
      <c r="C117" s="93" t="s">
        <v>67</v>
      </c>
      <c r="D117" s="93" t="s">
        <v>272</v>
      </c>
      <c r="E117" s="93" t="s">
        <v>98</v>
      </c>
      <c r="F117" s="93"/>
      <c r="G117" s="98">
        <v>252</v>
      </c>
      <c r="H117" s="86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75"/>
      <c r="Y117" s="59"/>
    </row>
    <row r="118" spans="1:25" ht="16.5" outlineLevel="6" thickBot="1">
      <c r="A118" s="88" t="s">
        <v>104</v>
      </c>
      <c r="B118" s="92">
        <v>951</v>
      </c>
      <c r="C118" s="93" t="s">
        <v>67</v>
      </c>
      <c r="D118" s="93" t="s">
        <v>272</v>
      </c>
      <c r="E118" s="93" t="s">
        <v>99</v>
      </c>
      <c r="F118" s="93"/>
      <c r="G118" s="98">
        <v>21</v>
      </c>
      <c r="H118" s="86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75"/>
      <c r="Y118" s="59"/>
    </row>
    <row r="119" spans="1:25" ht="16.5" outlineLevel="6" thickBot="1">
      <c r="A119" s="88" t="s">
        <v>363</v>
      </c>
      <c r="B119" s="92">
        <v>951</v>
      </c>
      <c r="C119" s="93" t="s">
        <v>67</v>
      </c>
      <c r="D119" s="93" t="s">
        <v>272</v>
      </c>
      <c r="E119" s="93" t="s">
        <v>99</v>
      </c>
      <c r="F119" s="93"/>
      <c r="G119" s="98">
        <v>8</v>
      </c>
      <c r="H119" s="86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75"/>
      <c r="Y119" s="59"/>
    </row>
    <row r="120" spans="1:25" ht="32.25" outlineLevel="6" thickBot="1">
      <c r="A120" s="114" t="s">
        <v>142</v>
      </c>
      <c r="B120" s="90">
        <v>951</v>
      </c>
      <c r="C120" s="91" t="s">
        <v>67</v>
      </c>
      <c r="D120" s="91" t="s">
        <v>273</v>
      </c>
      <c r="E120" s="91" t="s">
        <v>5</v>
      </c>
      <c r="F120" s="91"/>
      <c r="G120" s="145">
        <f>G121+G125</f>
        <v>1090.057</v>
      </c>
      <c r="H120" s="86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75"/>
      <c r="Y120" s="59"/>
    </row>
    <row r="121" spans="1:25" ht="32.25" outlineLevel="6" thickBot="1">
      <c r="A121" s="5" t="s">
        <v>94</v>
      </c>
      <c r="B121" s="21">
        <v>951</v>
      </c>
      <c r="C121" s="6" t="s">
        <v>67</v>
      </c>
      <c r="D121" s="6" t="s">
        <v>273</v>
      </c>
      <c r="E121" s="6" t="s">
        <v>91</v>
      </c>
      <c r="F121" s="6"/>
      <c r="G121" s="148">
        <f>G122+G123+G124</f>
        <v>1020.377</v>
      </c>
      <c r="H121" s="86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75"/>
      <c r="Y121" s="59"/>
    </row>
    <row r="122" spans="1:25" ht="19.5" customHeight="1" outlineLevel="6" thickBot="1">
      <c r="A122" s="88" t="s">
        <v>258</v>
      </c>
      <c r="B122" s="92">
        <v>951</v>
      </c>
      <c r="C122" s="93" t="s">
        <v>67</v>
      </c>
      <c r="D122" s="93" t="s">
        <v>273</v>
      </c>
      <c r="E122" s="93" t="s">
        <v>92</v>
      </c>
      <c r="F122" s="93"/>
      <c r="G122" s="144">
        <v>785.555</v>
      </c>
      <c r="H122" s="86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75"/>
      <c r="Y122" s="59"/>
    </row>
    <row r="123" spans="1:25" ht="31.5" customHeight="1" outlineLevel="6" thickBot="1">
      <c r="A123" s="88" t="s">
        <v>260</v>
      </c>
      <c r="B123" s="92">
        <v>951</v>
      </c>
      <c r="C123" s="93" t="s">
        <v>67</v>
      </c>
      <c r="D123" s="93" t="s">
        <v>273</v>
      </c>
      <c r="E123" s="93" t="s">
        <v>93</v>
      </c>
      <c r="F123" s="93"/>
      <c r="G123" s="144">
        <v>0</v>
      </c>
      <c r="H123" s="86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75"/>
      <c r="Y123" s="59"/>
    </row>
    <row r="124" spans="1:25" ht="48" outlineLevel="6" thickBot="1">
      <c r="A124" s="88" t="s">
        <v>253</v>
      </c>
      <c r="B124" s="92">
        <v>951</v>
      </c>
      <c r="C124" s="93" t="s">
        <v>67</v>
      </c>
      <c r="D124" s="93" t="s">
        <v>273</v>
      </c>
      <c r="E124" s="93" t="s">
        <v>254</v>
      </c>
      <c r="F124" s="93"/>
      <c r="G124" s="144">
        <v>234.822</v>
      </c>
      <c r="H124" s="86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75"/>
      <c r="Y124" s="59"/>
    </row>
    <row r="125" spans="1:25" ht="15" customHeight="1" outlineLevel="6" thickBot="1">
      <c r="A125" s="5" t="s">
        <v>100</v>
      </c>
      <c r="B125" s="21">
        <v>951</v>
      </c>
      <c r="C125" s="6" t="s">
        <v>67</v>
      </c>
      <c r="D125" s="6" t="s">
        <v>273</v>
      </c>
      <c r="E125" s="6" t="s">
        <v>95</v>
      </c>
      <c r="F125" s="6"/>
      <c r="G125" s="7">
        <f>G126</f>
        <v>69.68</v>
      </c>
      <c r="H125" s="86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75"/>
      <c r="Y125" s="59"/>
    </row>
    <row r="126" spans="1:25" ht="32.25" outlineLevel="6" thickBot="1">
      <c r="A126" s="88" t="s">
        <v>101</v>
      </c>
      <c r="B126" s="92">
        <v>951</v>
      </c>
      <c r="C126" s="93" t="s">
        <v>67</v>
      </c>
      <c r="D126" s="93" t="s">
        <v>274</v>
      </c>
      <c r="E126" s="93" t="s">
        <v>96</v>
      </c>
      <c r="F126" s="93"/>
      <c r="G126" s="98">
        <v>69.68</v>
      </c>
      <c r="H126" s="86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75"/>
      <c r="Y126" s="59"/>
    </row>
    <row r="127" spans="1:25" ht="32.25" outlineLevel="6" thickBot="1">
      <c r="A127" s="114" t="s">
        <v>143</v>
      </c>
      <c r="B127" s="90">
        <v>951</v>
      </c>
      <c r="C127" s="91" t="s">
        <v>67</v>
      </c>
      <c r="D127" s="91" t="s">
        <v>274</v>
      </c>
      <c r="E127" s="91" t="s">
        <v>5</v>
      </c>
      <c r="F127" s="91"/>
      <c r="G127" s="145">
        <f>G128+G132</f>
        <v>582.2869999999999</v>
      </c>
      <c r="H127" s="86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75"/>
      <c r="Y127" s="59"/>
    </row>
    <row r="128" spans="1:25" ht="32.25" outlineLevel="6" thickBot="1">
      <c r="A128" s="5" t="s">
        <v>94</v>
      </c>
      <c r="B128" s="21">
        <v>951</v>
      </c>
      <c r="C128" s="6" t="s">
        <v>67</v>
      </c>
      <c r="D128" s="6" t="s">
        <v>274</v>
      </c>
      <c r="E128" s="6" t="s">
        <v>91</v>
      </c>
      <c r="F128" s="6"/>
      <c r="G128" s="148">
        <f>G129+G130+G131</f>
        <v>547.636</v>
      </c>
      <c r="H128" s="86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5"/>
      <c r="Y128" s="59"/>
    </row>
    <row r="129" spans="1:25" ht="18.75" customHeight="1" outlineLevel="6" thickBot="1">
      <c r="A129" s="88" t="s">
        <v>258</v>
      </c>
      <c r="B129" s="92">
        <v>951</v>
      </c>
      <c r="C129" s="93" t="s">
        <v>67</v>
      </c>
      <c r="D129" s="93" t="s">
        <v>274</v>
      </c>
      <c r="E129" s="93" t="s">
        <v>92</v>
      </c>
      <c r="F129" s="93"/>
      <c r="G129" s="144">
        <v>421.539</v>
      </c>
      <c r="H129" s="86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</row>
    <row r="130" spans="1:25" ht="33" customHeight="1" outlineLevel="6" thickBot="1">
      <c r="A130" s="88" t="s">
        <v>260</v>
      </c>
      <c r="B130" s="92">
        <v>951</v>
      </c>
      <c r="C130" s="93" t="s">
        <v>67</v>
      </c>
      <c r="D130" s="93" t="s">
        <v>274</v>
      </c>
      <c r="E130" s="93" t="s">
        <v>93</v>
      </c>
      <c r="F130" s="93"/>
      <c r="G130" s="144">
        <v>0</v>
      </c>
      <c r="H130" s="86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75"/>
      <c r="Y130" s="59"/>
    </row>
    <row r="131" spans="1:25" ht="48" outlineLevel="6" thickBot="1">
      <c r="A131" s="88" t="s">
        <v>253</v>
      </c>
      <c r="B131" s="92">
        <v>951</v>
      </c>
      <c r="C131" s="93" t="s">
        <v>67</v>
      </c>
      <c r="D131" s="93" t="s">
        <v>274</v>
      </c>
      <c r="E131" s="93" t="s">
        <v>254</v>
      </c>
      <c r="F131" s="93"/>
      <c r="G131" s="144">
        <v>126.097</v>
      </c>
      <c r="H131" s="86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75"/>
      <c r="Y131" s="59"/>
    </row>
    <row r="132" spans="1:25" ht="18.75" customHeight="1" outlineLevel="6" thickBot="1">
      <c r="A132" s="5" t="s">
        <v>100</v>
      </c>
      <c r="B132" s="21">
        <v>951</v>
      </c>
      <c r="C132" s="6" t="s">
        <v>67</v>
      </c>
      <c r="D132" s="6" t="s">
        <v>274</v>
      </c>
      <c r="E132" s="6" t="s">
        <v>95</v>
      </c>
      <c r="F132" s="6"/>
      <c r="G132" s="148">
        <f>G133</f>
        <v>34.651</v>
      </c>
      <c r="H132" s="86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75"/>
      <c r="Y132" s="59"/>
    </row>
    <row r="133" spans="1:25" ht="32.25" outlineLevel="6" thickBot="1">
      <c r="A133" s="88" t="s">
        <v>101</v>
      </c>
      <c r="B133" s="92">
        <v>951</v>
      </c>
      <c r="C133" s="93" t="s">
        <v>67</v>
      </c>
      <c r="D133" s="93" t="s">
        <v>274</v>
      </c>
      <c r="E133" s="93" t="s">
        <v>96</v>
      </c>
      <c r="F133" s="93"/>
      <c r="G133" s="144">
        <v>34.651</v>
      </c>
      <c r="H133" s="86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75"/>
      <c r="Y133" s="59"/>
    </row>
    <row r="134" spans="1:25" ht="32.25" outlineLevel="6" thickBot="1">
      <c r="A134" s="114" t="s">
        <v>144</v>
      </c>
      <c r="B134" s="90">
        <v>951</v>
      </c>
      <c r="C134" s="91" t="s">
        <v>67</v>
      </c>
      <c r="D134" s="91" t="s">
        <v>275</v>
      </c>
      <c r="E134" s="91" t="s">
        <v>5</v>
      </c>
      <c r="F134" s="91"/>
      <c r="G134" s="145">
        <f>G135+G138</f>
        <v>708.062</v>
      </c>
      <c r="H134" s="32">
        <f aca="true" t="shared" si="19" ref="H134:W134">H135</f>
        <v>0</v>
      </c>
      <c r="I134" s="32">
        <f t="shared" si="19"/>
        <v>0</v>
      </c>
      <c r="J134" s="32">
        <f t="shared" si="19"/>
        <v>0</v>
      </c>
      <c r="K134" s="32">
        <f t="shared" si="19"/>
        <v>0</v>
      </c>
      <c r="L134" s="32">
        <f t="shared" si="19"/>
        <v>0</v>
      </c>
      <c r="M134" s="32">
        <f t="shared" si="19"/>
        <v>0</v>
      </c>
      <c r="N134" s="32">
        <f t="shared" si="19"/>
        <v>0</v>
      </c>
      <c r="O134" s="32">
        <f t="shared" si="19"/>
        <v>0</v>
      </c>
      <c r="P134" s="32">
        <f t="shared" si="19"/>
        <v>0</v>
      </c>
      <c r="Q134" s="32">
        <f t="shared" si="19"/>
        <v>0</v>
      </c>
      <c r="R134" s="32">
        <f t="shared" si="19"/>
        <v>0</v>
      </c>
      <c r="S134" s="32">
        <f t="shared" si="19"/>
        <v>0</v>
      </c>
      <c r="T134" s="32">
        <f t="shared" si="19"/>
        <v>0</v>
      </c>
      <c r="U134" s="32">
        <f t="shared" si="19"/>
        <v>0</v>
      </c>
      <c r="V134" s="32">
        <f t="shared" si="19"/>
        <v>0</v>
      </c>
      <c r="W134" s="32">
        <f t="shared" si="19"/>
        <v>0</v>
      </c>
      <c r="X134" s="67">
        <f>X135</f>
        <v>332.248</v>
      </c>
      <c r="Y134" s="59">
        <f>X134/G129*100</f>
        <v>78.81785552463711</v>
      </c>
    </row>
    <row r="135" spans="1:25" ht="32.25" outlineLevel="6" thickBot="1">
      <c r="A135" s="5" t="s">
        <v>94</v>
      </c>
      <c r="B135" s="21">
        <v>951</v>
      </c>
      <c r="C135" s="6" t="s">
        <v>67</v>
      </c>
      <c r="D135" s="6" t="s">
        <v>275</v>
      </c>
      <c r="E135" s="6" t="s">
        <v>91</v>
      </c>
      <c r="F135" s="6"/>
      <c r="G135" s="148">
        <f>G136+G137</f>
        <v>679.162</v>
      </c>
      <c r="H135" s="27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45"/>
      <c r="X135" s="65">
        <v>332.248</v>
      </c>
      <c r="Y135" s="59" t="e">
        <f>X135/G130*100</f>
        <v>#DIV/0!</v>
      </c>
    </row>
    <row r="136" spans="1:25" ht="17.25" customHeight="1" outlineLevel="6" thickBot="1">
      <c r="A136" s="88" t="s">
        <v>258</v>
      </c>
      <c r="B136" s="92">
        <v>951</v>
      </c>
      <c r="C136" s="93" t="s">
        <v>67</v>
      </c>
      <c r="D136" s="93" t="s">
        <v>275</v>
      </c>
      <c r="E136" s="93" t="s">
        <v>92</v>
      </c>
      <c r="F136" s="115"/>
      <c r="G136" s="144">
        <v>522.533</v>
      </c>
      <c r="H136" s="86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</row>
    <row r="137" spans="1:25" ht="48" outlineLevel="6" thickBot="1">
      <c r="A137" s="88" t="s">
        <v>253</v>
      </c>
      <c r="B137" s="92">
        <v>951</v>
      </c>
      <c r="C137" s="93" t="s">
        <v>67</v>
      </c>
      <c r="D137" s="93" t="s">
        <v>275</v>
      </c>
      <c r="E137" s="93" t="s">
        <v>254</v>
      </c>
      <c r="F137" s="115"/>
      <c r="G137" s="144">
        <v>156.629</v>
      </c>
      <c r="H137" s="86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</row>
    <row r="138" spans="1:25" ht="16.5" customHeight="1" outlineLevel="6" thickBot="1">
      <c r="A138" s="5" t="s">
        <v>100</v>
      </c>
      <c r="B138" s="21">
        <v>951</v>
      </c>
      <c r="C138" s="6" t="s">
        <v>67</v>
      </c>
      <c r="D138" s="6" t="s">
        <v>275</v>
      </c>
      <c r="E138" s="6" t="s">
        <v>95</v>
      </c>
      <c r="F138" s="116"/>
      <c r="G138" s="148">
        <f>G139</f>
        <v>28.9</v>
      </c>
      <c r="H138" s="86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75"/>
      <c r="Y138" s="59"/>
    </row>
    <row r="139" spans="1:25" ht="34.5" customHeight="1" outlineLevel="6" thickBot="1">
      <c r="A139" s="88" t="s">
        <v>101</v>
      </c>
      <c r="B139" s="92">
        <v>951</v>
      </c>
      <c r="C139" s="93" t="s">
        <v>67</v>
      </c>
      <c r="D139" s="93" t="s">
        <v>275</v>
      </c>
      <c r="E139" s="93" t="s">
        <v>96</v>
      </c>
      <c r="F139" s="115"/>
      <c r="G139" s="144">
        <v>28.9</v>
      </c>
      <c r="H139" s="86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75"/>
      <c r="Y139" s="59"/>
    </row>
    <row r="140" spans="1:25" ht="16.5" outlineLevel="6" thickBot="1">
      <c r="A140" s="13" t="s">
        <v>145</v>
      </c>
      <c r="B140" s="19">
        <v>951</v>
      </c>
      <c r="C140" s="11" t="s">
        <v>67</v>
      </c>
      <c r="D140" s="11" t="s">
        <v>261</v>
      </c>
      <c r="E140" s="11" t="s">
        <v>5</v>
      </c>
      <c r="F140" s="11"/>
      <c r="G140" s="12">
        <f>G148+G155+G141+G162+G167+G170+G173</f>
        <v>11766.609</v>
      </c>
      <c r="H140" s="86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75"/>
      <c r="Y140" s="59"/>
    </row>
    <row r="141" spans="1:25" ht="37.5" customHeight="1" outlineLevel="6" thickBot="1">
      <c r="A141" s="114" t="s">
        <v>224</v>
      </c>
      <c r="B141" s="90">
        <v>951</v>
      </c>
      <c r="C141" s="107" t="s">
        <v>67</v>
      </c>
      <c r="D141" s="107" t="s">
        <v>276</v>
      </c>
      <c r="E141" s="107" t="s">
        <v>5</v>
      </c>
      <c r="F141" s="107"/>
      <c r="G141" s="123">
        <f>G142+G145</f>
        <v>30</v>
      </c>
      <c r="H141" s="32">
        <f aca="true" t="shared" si="20" ref="H141:W141">H143</f>
        <v>0</v>
      </c>
      <c r="I141" s="32">
        <f t="shared" si="20"/>
        <v>0</v>
      </c>
      <c r="J141" s="32">
        <f t="shared" si="20"/>
        <v>0</v>
      </c>
      <c r="K141" s="32">
        <f t="shared" si="20"/>
        <v>0</v>
      </c>
      <c r="L141" s="32">
        <f t="shared" si="20"/>
        <v>0</v>
      </c>
      <c r="M141" s="32">
        <f t="shared" si="20"/>
        <v>0</v>
      </c>
      <c r="N141" s="32">
        <f t="shared" si="20"/>
        <v>0</v>
      </c>
      <c r="O141" s="32">
        <f t="shared" si="20"/>
        <v>0</v>
      </c>
      <c r="P141" s="32">
        <f t="shared" si="20"/>
        <v>0</v>
      </c>
      <c r="Q141" s="32">
        <f t="shared" si="20"/>
        <v>0</v>
      </c>
      <c r="R141" s="32">
        <f t="shared" si="20"/>
        <v>0</v>
      </c>
      <c r="S141" s="32">
        <f t="shared" si="20"/>
        <v>0</v>
      </c>
      <c r="T141" s="32">
        <f t="shared" si="20"/>
        <v>0</v>
      </c>
      <c r="U141" s="32">
        <f t="shared" si="20"/>
        <v>0</v>
      </c>
      <c r="V141" s="32">
        <f t="shared" si="20"/>
        <v>0</v>
      </c>
      <c r="W141" s="32">
        <f t="shared" si="20"/>
        <v>0</v>
      </c>
      <c r="X141" s="67">
        <f>X143</f>
        <v>330.176</v>
      </c>
      <c r="Y141" s="59">
        <f>X141/G136*100</f>
        <v>63.18758815232721</v>
      </c>
    </row>
    <row r="142" spans="1:25" ht="32.25" outlineLevel="6" thickBot="1">
      <c r="A142" s="5" t="s">
        <v>199</v>
      </c>
      <c r="B142" s="21">
        <v>951</v>
      </c>
      <c r="C142" s="6" t="s">
        <v>67</v>
      </c>
      <c r="D142" s="6" t="s">
        <v>277</v>
      </c>
      <c r="E142" s="6" t="s">
        <v>5</v>
      </c>
      <c r="F142" s="11"/>
      <c r="G142" s="7">
        <f>G143</f>
        <v>0</v>
      </c>
      <c r="H142" s="83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150"/>
      <c r="Y142" s="59"/>
    </row>
    <row r="143" spans="1:25" ht="20.25" customHeight="1" outlineLevel="6" thickBot="1">
      <c r="A143" s="88" t="s">
        <v>100</v>
      </c>
      <c r="B143" s="92">
        <v>951</v>
      </c>
      <c r="C143" s="93" t="s">
        <v>67</v>
      </c>
      <c r="D143" s="93" t="s">
        <v>277</v>
      </c>
      <c r="E143" s="93" t="s">
        <v>95</v>
      </c>
      <c r="F143" s="11"/>
      <c r="G143" s="98">
        <f>G144</f>
        <v>0</v>
      </c>
      <c r="H143" s="27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45"/>
      <c r="X143" s="65">
        <v>330.176</v>
      </c>
      <c r="Y143" s="59">
        <f>X143/G138*100</f>
        <v>1142.477508650519</v>
      </c>
    </row>
    <row r="144" spans="1:25" ht="32.25" outlineLevel="6" thickBot="1">
      <c r="A144" s="88" t="s">
        <v>101</v>
      </c>
      <c r="B144" s="92">
        <v>951</v>
      </c>
      <c r="C144" s="93" t="s">
        <v>67</v>
      </c>
      <c r="D144" s="93" t="s">
        <v>277</v>
      </c>
      <c r="E144" s="93" t="s">
        <v>96</v>
      </c>
      <c r="F144" s="11"/>
      <c r="G144" s="98">
        <v>0</v>
      </c>
      <c r="H144" s="86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5"/>
      <c r="Y144" s="59"/>
    </row>
    <row r="145" spans="1:25" ht="36" customHeight="1" outlineLevel="6" thickBot="1">
      <c r="A145" s="5" t="s">
        <v>198</v>
      </c>
      <c r="B145" s="21">
        <v>951</v>
      </c>
      <c r="C145" s="6" t="s">
        <v>67</v>
      </c>
      <c r="D145" s="6" t="s">
        <v>278</v>
      </c>
      <c r="E145" s="6" t="s">
        <v>5</v>
      </c>
      <c r="F145" s="11"/>
      <c r="G145" s="7">
        <f>G146</f>
        <v>30</v>
      </c>
      <c r="H145" s="86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75"/>
      <c r="Y145" s="59"/>
    </row>
    <row r="146" spans="1:25" ht="18.75" customHeight="1" outlineLevel="6" thickBot="1">
      <c r="A146" s="88" t="s">
        <v>100</v>
      </c>
      <c r="B146" s="92">
        <v>951</v>
      </c>
      <c r="C146" s="93" t="s">
        <v>67</v>
      </c>
      <c r="D146" s="93" t="s">
        <v>278</v>
      </c>
      <c r="E146" s="93" t="s">
        <v>95</v>
      </c>
      <c r="F146" s="11"/>
      <c r="G146" s="98">
        <f>G147</f>
        <v>30</v>
      </c>
      <c r="H146" s="86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75"/>
      <c r="Y146" s="59"/>
    </row>
    <row r="147" spans="1:25" ht="32.25" outlineLevel="6" thickBot="1">
      <c r="A147" s="88" t="s">
        <v>101</v>
      </c>
      <c r="B147" s="92">
        <v>951</v>
      </c>
      <c r="C147" s="93" t="s">
        <v>67</v>
      </c>
      <c r="D147" s="93" t="s">
        <v>278</v>
      </c>
      <c r="E147" s="93" t="s">
        <v>96</v>
      </c>
      <c r="F147" s="11"/>
      <c r="G147" s="98">
        <v>30</v>
      </c>
      <c r="H147" s="86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75"/>
      <c r="Y147" s="59"/>
    </row>
    <row r="148" spans="1:25" ht="24" customHeight="1" outlineLevel="6" thickBot="1">
      <c r="A148" s="94" t="s">
        <v>225</v>
      </c>
      <c r="B148" s="90">
        <v>951</v>
      </c>
      <c r="C148" s="91" t="s">
        <v>67</v>
      </c>
      <c r="D148" s="91" t="s">
        <v>279</v>
      </c>
      <c r="E148" s="91" t="s">
        <v>5</v>
      </c>
      <c r="F148" s="91"/>
      <c r="G148" s="16">
        <f>G149+G152</f>
        <v>50</v>
      </c>
      <c r="H148" s="86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75"/>
      <c r="Y148" s="59"/>
    </row>
    <row r="149" spans="1:25" ht="32.25" outlineLevel="6" thickBot="1">
      <c r="A149" s="5" t="s">
        <v>146</v>
      </c>
      <c r="B149" s="21">
        <v>951</v>
      </c>
      <c r="C149" s="6" t="s">
        <v>67</v>
      </c>
      <c r="D149" s="6" t="s">
        <v>280</v>
      </c>
      <c r="E149" s="6" t="s">
        <v>5</v>
      </c>
      <c r="F149" s="6"/>
      <c r="G149" s="7">
        <f>G150</f>
        <v>0</v>
      </c>
      <c r="H149" s="86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</row>
    <row r="150" spans="1:25" ht="19.5" customHeight="1" outlineLevel="6" thickBot="1">
      <c r="A150" s="88" t="s">
        <v>100</v>
      </c>
      <c r="B150" s="92">
        <v>951</v>
      </c>
      <c r="C150" s="93" t="s">
        <v>67</v>
      </c>
      <c r="D150" s="93" t="s">
        <v>280</v>
      </c>
      <c r="E150" s="93" t="s">
        <v>95</v>
      </c>
      <c r="F150" s="93"/>
      <c r="G150" s="98">
        <f>G151</f>
        <v>0</v>
      </c>
      <c r="H150" s="86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75"/>
      <c r="Y150" s="59"/>
    </row>
    <row r="151" spans="1:25" ht="33" customHeight="1" outlineLevel="6" thickBot="1">
      <c r="A151" s="88" t="s">
        <v>101</v>
      </c>
      <c r="B151" s="92">
        <v>951</v>
      </c>
      <c r="C151" s="93" t="s">
        <v>67</v>
      </c>
      <c r="D151" s="93" t="s">
        <v>280</v>
      </c>
      <c r="E151" s="93" t="s">
        <v>96</v>
      </c>
      <c r="F151" s="93"/>
      <c r="G151" s="98">
        <v>0</v>
      </c>
      <c r="H151" s="86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75"/>
      <c r="Y151" s="59"/>
    </row>
    <row r="152" spans="1:25" ht="32.25" outlineLevel="6" thickBot="1">
      <c r="A152" s="5" t="s">
        <v>147</v>
      </c>
      <c r="B152" s="21">
        <v>951</v>
      </c>
      <c r="C152" s="6" t="s">
        <v>67</v>
      </c>
      <c r="D152" s="6" t="s">
        <v>281</v>
      </c>
      <c r="E152" s="6" t="s">
        <v>5</v>
      </c>
      <c r="F152" s="6"/>
      <c r="G152" s="7">
        <f>G153</f>
        <v>50</v>
      </c>
      <c r="H152" s="86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75"/>
      <c r="Y152" s="59"/>
    </row>
    <row r="153" spans="1:25" ht="17.25" customHeight="1" outlineLevel="6" thickBot="1">
      <c r="A153" s="88" t="s">
        <v>100</v>
      </c>
      <c r="B153" s="92">
        <v>951</v>
      </c>
      <c r="C153" s="93" t="s">
        <v>67</v>
      </c>
      <c r="D153" s="93" t="s">
        <v>281</v>
      </c>
      <c r="E153" s="93" t="s">
        <v>95</v>
      </c>
      <c r="F153" s="93"/>
      <c r="G153" s="98">
        <f>G154</f>
        <v>50</v>
      </c>
      <c r="H153" s="86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75"/>
      <c r="Y153" s="59"/>
    </row>
    <row r="154" spans="1:25" ht="32.25" outlineLevel="6" thickBot="1">
      <c r="A154" s="88" t="s">
        <v>101</v>
      </c>
      <c r="B154" s="92">
        <v>951</v>
      </c>
      <c r="C154" s="93" t="s">
        <v>67</v>
      </c>
      <c r="D154" s="93" t="s">
        <v>281</v>
      </c>
      <c r="E154" s="93" t="s">
        <v>96</v>
      </c>
      <c r="F154" s="93"/>
      <c r="G154" s="98">
        <v>50</v>
      </c>
      <c r="H154" s="86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75"/>
      <c r="Y154" s="59"/>
    </row>
    <row r="155" spans="1:25" ht="32.25" outlineLevel="6" thickBot="1">
      <c r="A155" s="94" t="s">
        <v>226</v>
      </c>
      <c r="B155" s="90">
        <v>951</v>
      </c>
      <c r="C155" s="91" t="s">
        <v>67</v>
      </c>
      <c r="D155" s="91" t="s">
        <v>282</v>
      </c>
      <c r="E155" s="91" t="s">
        <v>5</v>
      </c>
      <c r="F155" s="91"/>
      <c r="G155" s="16">
        <f>G156+G159</f>
        <v>10</v>
      </c>
      <c r="H155" s="86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75"/>
      <c r="Y155" s="59"/>
    </row>
    <row r="156" spans="1:25" ht="48" outlineLevel="6" thickBot="1">
      <c r="A156" s="5" t="s">
        <v>148</v>
      </c>
      <c r="B156" s="21">
        <v>951</v>
      </c>
      <c r="C156" s="6" t="s">
        <v>67</v>
      </c>
      <c r="D156" s="6" t="s">
        <v>283</v>
      </c>
      <c r="E156" s="6" t="s">
        <v>5</v>
      </c>
      <c r="F156" s="6"/>
      <c r="G156" s="7">
        <f>G157</f>
        <v>10</v>
      </c>
      <c r="H156" s="32">
        <f aca="true" t="shared" si="21" ref="H156:W156">H157</f>
        <v>0</v>
      </c>
      <c r="I156" s="32">
        <f t="shared" si="21"/>
        <v>0</v>
      </c>
      <c r="J156" s="32">
        <f t="shared" si="21"/>
        <v>0</v>
      </c>
      <c r="K156" s="32">
        <f t="shared" si="21"/>
        <v>0</v>
      </c>
      <c r="L156" s="32">
        <f t="shared" si="21"/>
        <v>0</v>
      </c>
      <c r="M156" s="32">
        <f t="shared" si="21"/>
        <v>0</v>
      </c>
      <c r="N156" s="32">
        <f t="shared" si="21"/>
        <v>0</v>
      </c>
      <c r="O156" s="32">
        <f t="shared" si="21"/>
        <v>0</v>
      </c>
      <c r="P156" s="32">
        <f t="shared" si="21"/>
        <v>0</v>
      </c>
      <c r="Q156" s="32">
        <f t="shared" si="21"/>
        <v>0</v>
      </c>
      <c r="R156" s="32">
        <f t="shared" si="21"/>
        <v>0</v>
      </c>
      <c r="S156" s="32">
        <f t="shared" si="21"/>
        <v>0</v>
      </c>
      <c r="T156" s="32">
        <f t="shared" si="21"/>
        <v>0</v>
      </c>
      <c r="U156" s="32">
        <f t="shared" si="21"/>
        <v>0</v>
      </c>
      <c r="V156" s="32">
        <f t="shared" si="21"/>
        <v>0</v>
      </c>
      <c r="W156" s="32">
        <f t="shared" si="21"/>
        <v>0</v>
      </c>
      <c r="X156" s="67">
        <f>X157</f>
        <v>409.75398</v>
      </c>
      <c r="Y156" s="59" t="e">
        <f>X156/G150*100</f>
        <v>#DIV/0!</v>
      </c>
    </row>
    <row r="157" spans="1:25" ht="19.5" customHeight="1" outlineLevel="6" thickBot="1">
      <c r="A157" s="88" t="s">
        <v>100</v>
      </c>
      <c r="B157" s="92">
        <v>951</v>
      </c>
      <c r="C157" s="93" t="s">
        <v>67</v>
      </c>
      <c r="D157" s="93" t="s">
        <v>283</v>
      </c>
      <c r="E157" s="93" t="s">
        <v>95</v>
      </c>
      <c r="F157" s="93"/>
      <c r="G157" s="98">
        <f>G158</f>
        <v>10</v>
      </c>
      <c r="H157" s="27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45"/>
      <c r="X157" s="65">
        <v>409.75398</v>
      </c>
      <c r="Y157" s="59" t="e">
        <f>X157/G151*100</f>
        <v>#DIV/0!</v>
      </c>
    </row>
    <row r="158" spans="1:25" ht="32.25" outlineLevel="6" thickBot="1">
      <c r="A158" s="88" t="s">
        <v>101</v>
      </c>
      <c r="B158" s="92">
        <v>951</v>
      </c>
      <c r="C158" s="93" t="s">
        <v>67</v>
      </c>
      <c r="D158" s="93" t="s">
        <v>283</v>
      </c>
      <c r="E158" s="93" t="s">
        <v>96</v>
      </c>
      <c r="F158" s="93"/>
      <c r="G158" s="98">
        <v>10</v>
      </c>
      <c r="H158" s="86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75"/>
      <c r="Y158" s="59"/>
    </row>
    <row r="159" spans="1:25" ht="48" outlineLevel="6" thickBot="1">
      <c r="A159" s="5" t="s">
        <v>365</v>
      </c>
      <c r="B159" s="21">
        <v>951</v>
      </c>
      <c r="C159" s="6" t="s">
        <v>67</v>
      </c>
      <c r="D159" s="6" t="s">
        <v>366</v>
      </c>
      <c r="E159" s="6" t="s">
        <v>5</v>
      </c>
      <c r="F159" s="6"/>
      <c r="G159" s="7">
        <f>G160</f>
        <v>0</v>
      </c>
      <c r="H159" s="86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75"/>
      <c r="Y159" s="59"/>
    </row>
    <row r="160" spans="1:25" ht="21" customHeight="1" outlineLevel="6" thickBot="1">
      <c r="A160" s="88" t="s">
        <v>100</v>
      </c>
      <c r="B160" s="92">
        <v>951</v>
      </c>
      <c r="C160" s="93" t="s">
        <v>67</v>
      </c>
      <c r="D160" s="93" t="s">
        <v>366</v>
      </c>
      <c r="E160" s="93" t="s">
        <v>95</v>
      </c>
      <c r="F160" s="93"/>
      <c r="G160" s="98">
        <f>G161</f>
        <v>0</v>
      </c>
      <c r="H160" s="86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75"/>
      <c r="Y160" s="59"/>
    </row>
    <row r="161" spans="1:25" ht="32.25" outlineLevel="6" thickBot="1">
      <c r="A161" s="88" t="s">
        <v>101</v>
      </c>
      <c r="B161" s="92">
        <v>951</v>
      </c>
      <c r="C161" s="93" t="s">
        <v>67</v>
      </c>
      <c r="D161" s="93" t="s">
        <v>366</v>
      </c>
      <c r="E161" s="93" t="s">
        <v>96</v>
      </c>
      <c r="F161" s="93"/>
      <c r="G161" s="98">
        <v>0</v>
      </c>
      <c r="H161" s="86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75"/>
      <c r="Y161" s="59"/>
    </row>
    <row r="162" spans="1:25" ht="48" outlineLevel="6" thickBot="1">
      <c r="A162" s="94" t="s">
        <v>357</v>
      </c>
      <c r="B162" s="90">
        <v>951</v>
      </c>
      <c r="C162" s="91" t="s">
        <v>67</v>
      </c>
      <c r="D162" s="91" t="s">
        <v>353</v>
      </c>
      <c r="E162" s="91" t="s">
        <v>5</v>
      </c>
      <c r="F162" s="91"/>
      <c r="G162" s="145">
        <f>G163+G165</f>
        <v>11548.399000000001</v>
      </c>
      <c r="H162" s="86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75"/>
      <c r="Y162" s="59"/>
    </row>
    <row r="163" spans="1:25" ht="16.5" outlineLevel="6" thickBot="1">
      <c r="A163" s="5" t="s">
        <v>120</v>
      </c>
      <c r="B163" s="21">
        <v>951</v>
      </c>
      <c r="C163" s="6" t="s">
        <v>67</v>
      </c>
      <c r="D163" s="6" t="s">
        <v>375</v>
      </c>
      <c r="E163" s="6" t="s">
        <v>119</v>
      </c>
      <c r="F163" s="6"/>
      <c r="G163" s="148">
        <f>G164</f>
        <v>4042</v>
      </c>
      <c r="H163" s="86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75"/>
      <c r="Y163" s="59"/>
    </row>
    <row r="164" spans="1:25" ht="48" outlineLevel="6" thickBot="1">
      <c r="A164" s="99" t="s">
        <v>206</v>
      </c>
      <c r="B164" s="92">
        <v>951</v>
      </c>
      <c r="C164" s="93" t="s">
        <v>67</v>
      </c>
      <c r="D164" s="93" t="s">
        <v>375</v>
      </c>
      <c r="E164" s="93" t="s">
        <v>89</v>
      </c>
      <c r="F164" s="93"/>
      <c r="G164" s="144">
        <v>4042</v>
      </c>
      <c r="H164" s="86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75"/>
      <c r="Y164" s="59"/>
    </row>
    <row r="165" spans="1:25" ht="16.5" outlineLevel="6" thickBot="1">
      <c r="A165" s="5" t="s">
        <v>120</v>
      </c>
      <c r="B165" s="21">
        <v>951</v>
      </c>
      <c r="C165" s="6" t="s">
        <v>67</v>
      </c>
      <c r="D165" s="6" t="s">
        <v>356</v>
      </c>
      <c r="E165" s="6" t="s">
        <v>119</v>
      </c>
      <c r="F165" s="6"/>
      <c r="G165" s="148">
        <f>G166</f>
        <v>7506.399</v>
      </c>
      <c r="H165" s="40">
        <f aca="true" t="shared" si="22" ref="H165:X165">H166</f>
        <v>0</v>
      </c>
      <c r="I165" s="40">
        <f t="shared" si="22"/>
        <v>0</v>
      </c>
      <c r="J165" s="40">
        <f t="shared" si="22"/>
        <v>0</v>
      </c>
      <c r="K165" s="40">
        <f t="shared" si="22"/>
        <v>0</v>
      </c>
      <c r="L165" s="40">
        <f t="shared" si="22"/>
        <v>0</v>
      </c>
      <c r="M165" s="40">
        <f t="shared" si="22"/>
        <v>0</v>
      </c>
      <c r="N165" s="40">
        <f t="shared" si="22"/>
        <v>0</v>
      </c>
      <c r="O165" s="40">
        <f t="shared" si="22"/>
        <v>0</v>
      </c>
      <c r="P165" s="40">
        <f t="shared" si="22"/>
        <v>0</v>
      </c>
      <c r="Q165" s="40">
        <f t="shared" si="22"/>
        <v>0</v>
      </c>
      <c r="R165" s="40">
        <f t="shared" si="22"/>
        <v>0</v>
      </c>
      <c r="S165" s="40">
        <f t="shared" si="22"/>
        <v>0</v>
      </c>
      <c r="T165" s="40">
        <f t="shared" si="22"/>
        <v>0</v>
      </c>
      <c r="U165" s="40">
        <f t="shared" si="22"/>
        <v>0</v>
      </c>
      <c r="V165" s="40">
        <f t="shared" si="22"/>
        <v>0</v>
      </c>
      <c r="W165" s="40">
        <f t="shared" si="22"/>
        <v>0</v>
      </c>
      <c r="X165" s="72">
        <f t="shared" si="22"/>
        <v>1027.32</v>
      </c>
      <c r="Y165" s="59">
        <f>X165/G156*100</f>
        <v>10273.2</v>
      </c>
    </row>
    <row r="166" spans="1:25" ht="48" outlineLevel="6" thickBot="1">
      <c r="A166" s="99" t="s">
        <v>206</v>
      </c>
      <c r="B166" s="92">
        <v>951</v>
      </c>
      <c r="C166" s="93" t="s">
        <v>67</v>
      </c>
      <c r="D166" s="93" t="s">
        <v>356</v>
      </c>
      <c r="E166" s="93" t="s">
        <v>89</v>
      </c>
      <c r="F166" s="93"/>
      <c r="G166" s="98">
        <v>7506.399</v>
      </c>
      <c r="H166" s="32">
        <f aca="true" t="shared" si="23" ref="H166:X166">H178</f>
        <v>0</v>
      </c>
      <c r="I166" s="32">
        <f t="shared" si="23"/>
        <v>0</v>
      </c>
      <c r="J166" s="32">
        <f t="shared" si="23"/>
        <v>0</v>
      </c>
      <c r="K166" s="32">
        <f t="shared" si="23"/>
        <v>0</v>
      </c>
      <c r="L166" s="32">
        <f t="shared" si="23"/>
        <v>0</v>
      </c>
      <c r="M166" s="32">
        <f t="shared" si="23"/>
        <v>0</v>
      </c>
      <c r="N166" s="32">
        <f t="shared" si="23"/>
        <v>0</v>
      </c>
      <c r="O166" s="32">
        <f t="shared" si="23"/>
        <v>0</v>
      </c>
      <c r="P166" s="32">
        <f t="shared" si="23"/>
        <v>0</v>
      </c>
      <c r="Q166" s="32">
        <f t="shared" si="23"/>
        <v>0</v>
      </c>
      <c r="R166" s="32">
        <f t="shared" si="23"/>
        <v>0</v>
      </c>
      <c r="S166" s="32">
        <f t="shared" si="23"/>
        <v>0</v>
      </c>
      <c r="T166" s="32">
        <f t="shared" si="23"/>
        <v>0</v>
      </c>
      <c r="U166" s="32">
        <f t="shared" si="23"/>
        <v>0</v>
      </c>
      <c r="V166" s="32">
        <f t="shared" si="23"/>
        <v>0</v>
      </c>
      <c r="W166" s="32">
        <f t="shared" si="23"/>
        <v>0</v>
      </c>
      <c r="X166" s="67">
        <f t="shared" si="23"/>
        <v>1027.32</v>
      </c>
      <c r="Y166" s="59">
        <f>X166/G157*100</f>
        <v>10273.2</v>
      </c>
    </row>
    <row r="167" spans="1:25" ht="32.25" outlineLevel="6" thickBot="1">
      <c r="A167" s="94" t="s">
        <v>369</v>
      </c>
      <c r="B167" s="90">
        <v>951</v>
      </c>
      <c r="C167" s="91" t="s">
        <v>67</v>
      </c>
      <c r="D167" s="91" t="s">
        <v>370</v>
      </c>
      <c r="E167" s="91" t="s">
        <v>5</v>
      </c>
      <c r="F167" s="91"/>
      <c r="G167" s="145">
        <f>G168</f>
        <v>20</v>
      </c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67"/>
      <c r="Y167" s="59"/>
    </row>
    <row r="168" spans="1:25" ht="21" customHeight="1" outlineLevel="6" thickBot="1">
      <c r="A168" s="5" t="s">
        <v>100</v>
      </c>
      <c r="B168" s="21">
        <v>951</v>
      </c>
      <c r="C168" s="6" t="s">
        <v>67</v>
      </c>
      <c r="D168" s="6" t="s">
        <v>371</v>
      </c>
      <c r="E168" s="6" t="s">
        <v>95</v>
      </c>
      <c r="F168" s="6"/>
      <c r="G168" s="148">
        <f>G169</f>
        <v>20</v>
      </c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67"/>
      <c r="Y168" s="59"/>
    </row>
    <row r="169" spans="1:25" ht="32.25" outlineLevel="6" thickBot="1">
      <c r="A169" s="99" t="s">
        <v>101</v>
      </c>
      <c r="B169" s="92">
        <v>951</v>
      </c>
      <c r="C169" s="93" t="s">
        <v>67</v>
      </c>
      <c r="D169" s="93" t="s">
        <v>371</v>
      </c>
      <c r="E169" s="93" t="s">
        <v>96</v>
      </c>
      <c r="F169" s="93"/>
      <c r="G169" s="144">
        <v>20</v>
      </c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67"/>
      <c r="Y169" s="59"/>
    </row>
    <row r="170" spans="1:25" ht="32.25" outlineLevel="6" thickBot="1">
      <c r="A170" s="94" t="s">
        <v>394</v>
      </c>
      <c r="B170" s="90">
        <v>951</v>
      </c>
      <c r="C170" s="91" t="s">
        <v>67</v>
      </c>
      <c r="D170" s="91" t="s">
        <v>396</v>
      </c>
      <c r="E170" s="91" t="s">
        <v>5</v>
      </c>
      <c r="F170" s="91"/>
      <c r="G170" s="145">
        <f>G171</f>
        <v>10</v>
      </c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67"/>
      <c r="Y170" s="59"/>
    </row>
    <row r="171" spans="1:25" ht="32.25" outlineLevel="6" thickBot="1">
      <c r="A171" s="5" t="s">
        <v>100</v>
      </c>
      <c r="B171" s="21">
        <v>951</v>
      </c>
      <c r="C171" s="6" t="s">
        <v>67</v>
      </c>
      <c r="D171" s="6" t="s">
        <v>397</v>
      </c>
      <c r="E171" s="6" t="s">
        <v>95</v>
      </c>
      <c r="F171" s="6"/>
      <c r="G171" s="148">
        <f>G172</f>
        <v>10</v>
      </c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67"/>
      <c r="Y171" s="59"/>
    </row>
    <row r="172" spans="1:25" ht="32.25" outlineLevel="6" thickBot="1">
      <c r="A172" s="99" t="s">
        <v>101</v>
      </c>
      <c r="B172" s="92">
        <v>951</v>
      </c>
      <c r="C172" s="93" t="s">
        <v>67</v>
      </c>
      <c r="D172" s="93" t="s">
        <v>397</v>
      </c>
      <c r="E172" s="93" t="s">
        <v>96</v>
      </c>
      <c r="F172" s="93"/>
      <c r="G172" s="144">
        <v>10</v>
      </c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67"/>
      <c r="Y172" s="59"/>
    </row>
    <row r="173" spans="1:25" ht="48" outlineLevel="6" thickBot="1">
      <c r="A173" s="94" t="s">
        <v>395</v>
      </c>
      <c r="B173" s="90">
        <v>951</v>
      </c>
      <c r="C173" s="91" t="s">
        <v>67</v>
      </c>
      <c r="D173" s="91" t="s">
        <v>398</v>
      </c>
      <c r="E173" s="91" t="s">
        <v>5</v>
      </c>
      <c r="F173" s="91"/>
      <c r="G173" s="145">
        <f>G174+G176</f>
        <v>98.21000000000001</v>
      </c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67"/>
      <c r="Y173" s="59"/>
    </row>
    <row r="174" spans="1:25" ht="15" customHeight="1" outlineLevel="6" thickBot="1">
      <c r="A174" s="5" t="s">
        <v>100</v>
      </c>
      <c r="B174" s="21">
        <v>951</v>
      </c>
      <c r="C174" s="6" t="s">
        <v>67</v>
      </c>
      <c r="D174" s="6" t="s">
        <v>399</v>
      </c>
      <c r="E174" s="6" t="s">
        <v>95</v>
      </c>
      <c r="F174" s="6"/>
      <c r="G174" s="148">
        <f>G175</f>
        <v>97.51</v>
      </c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67"/>
      <c r="Y174" s="59"/>
    </row>
    <row r="175" spans="1:25" ht="32.25" outlineLevel="6" thickBot="1">
      <c r="A175" s="99" t="s">
        <v>101</v>
      </c>
      <c r="B175" s="92">
        <v>951</v>
      </c>
      <c r="C175" s="93" t="s">
        <v>67</v>
      </c>
      <c r="D175" s="93" t="s">
        <v>399</v>
      </c>
      <c r="E175" s="93" t="s">
        <v>96</v>
      </c>
      <c r="F175" s="93"/>
      <c r="G175" s="144">
        <v>97.51</v>
      </c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67"/>
      <c r="Y175" s="59"/>
    </row>
    <row r="176" spans="1:25" ht="16.5" outlineLevel="6" thickBot="1">
      <c r="A176" s="5" t="s">
        <v>102</v>
      </c>
      <c r="B176" s="21">
        <v>951</v>
      </c>
      <c r="C176" s="6" t="s">
        <v>67</v>
      </c>
      <c r="D176" s="6" t="s">
        <v>399</v>
      </c>
      <c r="E176" s="6" t="s">
        <v>97</v>
      </c>
      <c r="F176" s="6"/>
      <c r="G176" s="148">
        <f>G177</f>
        <v>0.7</v>
      </c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67"/>
      <c r="Y176" s="59"/>
    </row>
    <row r="177" spans="1:25" ht="16.5" outlineLevel="6" thickBot="1">
      <c r="A177" s="96" t="s">
        <v>363</v>
      </c>
      <c r="B177" s="92">
        <v>951</v>
      </c>
      <c r="C177" s="93" t="s">
        <v>67</v>
      </c>
      <c r="D177" s="93" t="s">
        <v>399</v>
      </c>
      <c r="E177" s="93" t="s">
        <v>364</v>
      </c>
      <c r="F177" s="115"/>
      <c r="G177" s="144">
        <v>0.7</v>
      </c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67"/>
      <c r="Y177" s="59"/>
    </row>
    <row r="178" spans="1:25" ht="16.5" outlineLevel="6" thickBot="1">
      <c r="A178" s="117" t="s">
        <v>149</v>
      </c>
      <c r="B178" s="131">
        <v>951</v>
      </c>
      <c r="C178" s="39" t="s">
        <v>150</v>
      </c>
      <c r="D178" s="39" t="s">
        <v>261</v>
      </c>
      <c r="E178" s="39" t="s">
        <v>5</v>
      </c>
      <c r="F178" s="118"/>
      <c r="G178" s="119">
        <f>G179</f>
        <v>1638.7</v>
      </c>
      <c r="H178" s="34">
        <f aca="true" t="shared" si="24" ref="H178:X178">H184</f>
        <v>0</v>
      </c>
      <c r="I178" s="34">
        <f t="shared" si="24"/>
        <v>0</v>
      </c>
      <c r="J178" s="34">
        <f t="shared" si="24"/>
        <v>0</v>
      </c>
      <c r="K178" s="34">
        <f t="shared" si="24"/>
        <v>0</v>
      </c>
      <c r="L178" s="34">
        <f t="shared" si="24"/>
        <v>0</v>
      </c>
      <c r="M178" s="34">
        <f t="shared" si="24"/>
        <v>0</v>
      </c>
      <c r="N178" s="34">
        <f t="shared" si="24"/>
        <v>0</v>
      </c>
      <c r="O178" s="34">
        <f t="shared" si="24"/>
        <v>0</v>
      </c>
      <c r="P178" s="34">
        <f t="shared" si="24"/>
        <v>0</v>
      </c>
      <c r="Q178" s="34">
        <f t="shared" si="24"/>
        <v>0</v>
      </c>
      <c r="R178" s="34">
        <f t="shared" si="24"/>
        <v>0</v>
      </c>
      <c r="S178" s="34">
        <f t="shared" si="24"/>
        <v>0</v>
      </c>
      <c r="T178" s="34">
        <f t="shared" si="24"/>
        <v>0</v>
      </c>
      <c r="U178" s="34">
        <f t="shared" si="24"/>
        <v>0</v>
      </c>
      <c r="V178" s="34">
        <f t="shared" si="24"/>
        <v>0</v>
      </c>
      <c r="W178" s="34">
        <f t="shared" si="24"/>
        <v>0</v>
      </c>
      <c r="X178" s="68">
        <f t="shared" si="24"/>
        <v>1027.32</v>
      </c>
      <c r="Y178" s="59">
        <f>X178/G158*100</f>
        <v>10273.2</v>
      </c>
    </row>
    <row r="179" spans="1:25" ht="16.5" outlineLevel="6" thickBot="1">
      <c r="A179" s="30" t="s">
        <v>82</v>
      </c>
      <c r="B179" s="19">
        <v>951</v>
      </c>
      <c r="C179" s="9" t="s">
        <v>83</v>
      </c>
      <c r="D179" s="9" t="s">
        <v>261</v>
      </c>
      <c r="E179" s="9" t="s">
        <v>5</v>
      </c>
      <c r="F179" s="120" t="s">
        <v>5</v>
      </c>
      <c r="G179" s="31">
        <f>G180</f>
        <v>1638.7</v>
      </c>
      <c r="H179" s="55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82"/>
      <c r="Y179" s="59"/>
    </row>
    <row r="180" spans="1:25" ht="32.25" outlineLevel="6" thickBot="1">
      <c r="A180" s="112" t="s">
        <v>135</v>
      </c>
      <c r="B180" s="19">
        <v>951</v>
      </c>
      <c r="C180" s="11" t="s">
        <v>83</v>
      </c>
      <c r="D180" s="11" t="s">
        <v>262</v>
      </c>
      <c r="E180" s="11" t="s">
        <v>5</v>
      </c>
      <c r="F180" s="121"/>
      <c r="G180" s="32">
        <f>G181</f>
        <v>1638.7</v>
      </c>
      <c r="H180" s="55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82"/>
      <c r="Y180" s="59"/>
    </row>
    <row r="181" spans="1:25" ht="32.25" outlineLevel="6" thickBot="1">
      <c r="A181" s="112" t="s">
        <v>136</v>
      </c>
      <c r="B181" s="19">
        <v>951</v>
      </c>
      <c r="C181" s="11" t="s">
        <v>83</v>
      </c>
      <c r="D181" s="11" t="s">
        <v>263</v>
      </c>
      <c r="E181" s="11" t="s">
        <v>5</v>
      </c>
      <c r="F181" s="121"/>
      <c r="G181" s="32">
        <f>G182</f>
        <v>1638.7</v>
      </c>
      <c r="H181" s="55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82"/>
      <c r="Y181" s="59"/>
    </row>
    <row r="182" spans="1:25" ht="32.25" outlineLevel="6" thickBot="1">
      <c r="A182" s="89" t="s">
        <v>38</v>
      </c>
      <c r="B182" s="90">
        <v>951</v>
      </c>
      <c r="C182" s="91" t="s">
        <v>83</v>
      </c>
      <c r="D182" s="91" t="s">
        <v>284</v>
      </c>
      <c r="E182" s="91" t="s">
        <v>5</v>
      </c>
      <c r="F182" s="122" t="s">
        <v>5</v>
      </c>
      <c r="G182" s="35">
        <f>G183</f>
        <v>1638.7</v>
      </c>
      <c r="H182" s="55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82"/>
      <c r="Y182" s="59"/>
    </row>
    <row r="183" spans="1:25" ht="16.5" outlineLevel="6" thickBot="1">
      <c r="A183" s="33" t="s">
        <v>116</v>
      </c>
      <c r="B183" s="133">
        <v>951</v>
      </c>
      <c r="C183" s="6" t="s">
        <v>83</v>
      </c>
      <c r="D183" s="6" t="s">
        <v>284</v>
      </c>
      <c r="E183" s="6" t="s">
        <v>115</v>
      </c>
      <c r="F183" s="116" t="s">
        <v>151</v>
      </c>
      <c r="G183" s="34">
        <v>1638.7</v>
      </c>
      <c r="H183" s="55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82"/>
      <c r="Y183" s="59"/>
    </row>
    <row r="184" spans="1:25" ht="32.25" outlineLevel="6" thickBot="1">
      <c r="A184" s="108" t="s">
        <v>52</v>
      </c>
      <c r="B184" s="18">
        <v>951</v>
      </c>
      <c r="C184" s="14" t="s">
        <v>51</v>
      </c>
      <c r="D184" s="14" t="s">
        <v>261</v>
      </c>
      <c r="E184" s="14" t="s">
        <v>5</v>
      </c>
      <c r="F184" s="14"/>
      <c r="G184" s="15">
        <f aca="true" t="shared" si="25" ref="G184:G189">G185</f>
        <v>0</v>
      </c>
      <c r="H184" s="27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45"/>
      <c r="X184" s="65">
        <v>1027.32</v>
      </c>
      <c r="Y184" s="59">
        <f aca="true" t="shared" si="26" ref="Y184:Y189">X184/G178*100</f>
        <v>62.691157624946605</v>
      </c>
    </row>
    <row r="185" spans="1:25" ht="18" customHeight="1" outlineLevel="6" thickBot="1">
      <c r="A185" s="8" t="s">
        <v>31</v>
      </c>
      <c r="B185" s="19">
        <v>951</v>
      </c>
      <c r="C185" s="9" t="s">
        <v>10</v>
      </c>
      <c r="D185" s="9" t="s">
        <v>261</v>
      </c>
      <c r="E185" s="9" t="s">
        <v>5</v>
      </c>
      <c r="F185" s="9"/>
      <c r="G185" s="10">
        <f t="shared" si="25"/>
        <v>0</v>
      </c>
      <c r="H185" s="29" t="e">
        <f>H186+#REF!</f>
        <v>#REF!</v>
      </c>
      <c r="I185" s="29" t="e">
        <f>I186+#REF!</f>
        <v>#REF!</v>
      </c>
      <c r="J185" s="29" t="e">
        <f>J186+#REF!</f>
        <v>#REF!</v>
      </c>
      <c r="K185" s="29" t="e">
        <f>K186+#REF!</f>
        <v>#REF!</v>
      </c>
      <c r="L185" s="29" t="e">
        <f>L186+#REF!</f>
        <v>#REF!</v>
      </c>
      <c r="M185" s="29" t="e">
        <f>M186+#REF!</f>
        <v>#REF!</v>
      </c>
      <c r="N185" s="29" t="e">
        <f>N186+#REF!</f>
        <v>#REF!</v>
      </c>
      <c r="O185" s="29" t="e">
        <f>O186+#REF!</f>
        <v>#REF!</v>
      </c>
      <c r="P185" s="29" t="e">
        <f>P186+#REF!</f>
        <v>#REF!</v>
      </c>
      <c r="Q185" s="29" t="e">
        <f>Q186+#REF!</f>
        <v>#REF!</v>
      </c>
      <c r="R185" s="29" t="e">
        <f>R186+#REF!</f>
        <v>#REF!</v>
      </c>
      <c r="S185" s="29" t="e">
        <f>S186+#REF!</f>
        <v>#REF!</v>
      </c>
      <c r="T185" s="29" t="e">
        <f>T186+#REF!</f>
        <v>#REF!</v>
      </c>
      <c r="U185" s="29" t="e">
        <f>U186+#REF!</f>
        <v>#REF!</v>
      </c>
      <c r="V185" s="29" t="e">
        <f>V186+#REF!</f>
        <v>#REF!</v>
      </c>
      <c r="W185" s="29" t="e">
        <f>W186+#REF!</f>
        <v>#REF!</v>
      </c>
      <c r="X185" s="73" t="e">
        <f>X186+#REF!</f>
        <v>#REF!</v>
      </c>
      <c r="Y185" s="59" t="e">
        <f t="shared" si="26"/>
        <v>#REF!</v>
      </c>
    </row>
    <row r="186" spans="1:25" ht="34.5" customHeight="1" outlineLevel="3" thickBot="1">
      <c r="A186" s="112" t="s">
        <v>135</v>
      </c>
      <c r="B186" s="19">
        <v>951</v>
      </c>
      <c r="C186" s="9" t="s">
        <v>10</v>
      </c>
      <c r="D186" s="9" t="s">
        <v>262</v>
      </c>
      <c r="E186" s="9" t="s">
        <v>5</v>
      </c>
      <c r="F186" s="9"/>
      <c r="G186" s="10">
        <f t="shared" si="25"/>
        <v>0</v>
      </c>
      <c r="H186" s="31">
        <f aca="true" t="shared" si="27" ref="H186:X188">H187</f>
        <v>0</v>
      </c>
      <c r="I186" s="31">
        <f t="shared" si="27"/>
        <v>0</v>
      </c>
      <c r="J186" s="31">
        <f t="shared" si="27"/>
        <v>0</v>
      </c>
      <c r="K186" s="31">
        <f t="shared" si="27"/>
        <v>0</v>
      </c>
      <c r="L186" s="31">
        <f t="shared" si="27"/>
        <v>0</v>
      </c>
      <c r="M186" s="31">
        <f t="shared" si="27"/>
        <v>0</v>
      </c>
      <c r="N186" s="31">
        <f t="shared" si="27"/>
        <v>0</v>
      </c>
      <c r="O186" s="31">
        <f t="shared" si="27"/>
        <v>0</v>
      </c>
      <c r="P186" s="31">
        <f t="shared" si="27"/>
        <v>0</v>
      </c>
      <c r="Q186" s="31">
        <f t="shared" si="27"/>
        <v>0</v>
      </c>
      <c r="R186" s="31">
        <f t="shared" si="27"/>
        <v>0</v>
      </c>
      <c r="S186" s="31">
        <f t="shared" si="27"/>
        <v>0</v>
      </c>
      <c r="T186" s="31">
        <f t="shared" si="27"/>
        <v>0</v>
      </c>
      <c r="U186" s="31">
        <f t="shared" si="27"/>
        <v>0</v>
      </c>
      <c r="V186" s="31">
        <f t="shared" si="27"/>
        <v>0</v>
      </c>
      <c r="W186" s="31">
        <f t="shared" si="27"/>
        <v>0</v>
      </c>
      <c r="X186" s="66">
        <f t="shared" si="27"/>
        <v>67.348</v>
      </c>
      <c r="Y186" s="59">
        <f t="shared" si="26"/>
        <v>4.109843168365168</v>
      </c>
    </row>
    <row r="187" spans="1:25" ht="18.75" customHeight="1" outlineLevel="3" thickBot="1">
      <c r="A187" s="112" t="s">
        <v>136</v>
      </c>
      <c r="B187" s="19">
        <v>951</v>
      </c>
      <c r="C187" s="11" t="s">
        <v>10</v>
      </c>
      <c r="D187" s="11" t="s">
        <v>263</v>
      </c>
      <c r="E187" s="11" t="s">
        <v>5</v>
      </c>
      <c r="F187" s="11"/>
      <c r="G187" s="12">
        <f t="shared" si="25"/>
        <v>0</v>
      </c>
      <c r="H187" s="32">
        <f t="shared" si="27"/>
        <v>0</v>
      </c>
      <c r="I187" s="32">
        <f t="shared" si="27"/>
        <v>0</v>
      </c>
      <c r="J187" s="32">
        <f t="shared" si="27"/>
        <v>0</v>
      </c>
      <c r="K187" s="32">
        <f t="shared" si="27"/>
        <v>0</v>
      </c>
      <c r="L187" s="32">
        <f t="shared" si="27"/>
        <v>0</v>
      </c>
      <c r="M187" s="32">
        <f t="shared" si="27"/>
        <v>0</v>
      </c>
      <c r="N187" s="32">
        <f t="shared" si="27"/>
        <v>0</v>
      </c>
      <c r="O187" s="32">
        <f t="shared" si="27"/>
        <v>0</v>
      </c>
      <c r="P187" s="32">
        <f t="shared" si="27"/>
        <v>0</v>
      </c>
      <c r="Q187" s="32">
        <f t="shared" si="27"/>
        <v>0</v>
      </c>
      <c r="R187" s="32">
        <f t="shared" si="27"/>
        <v>0</v>
      </c>
      <c r="S187" s="32">
        <f t="shared" si="27"/>
        <v>0</v>
      </c>
      <c r="T187" s="32">
        <f t="shared" si="27"/>
        <v>0</v>
      </c>
      <c r="U187" s="32">
        <f t="shared" si="27"/>
        <v>0</v>
      </c>
      <c r="V187" s="32">
        <f t="shared" si="27"/>
        <v>0</v>
      </c>
      <c r="W187" s="32">
        <f t="shared" si="27"/>
        <v>0</v>
      </c>
      <c r="X187" s="67">
        <f t="shared" si="27"/>
        <v>67.348</v>
      </c>
      <c r="Y187" s="59">
        <f t="shared" si="26"/>
        <v>4.109843168365168</v>
      </c>
    </row>
    <row r="188" spans="1:25" ht="33.75" customHeight="1" outlineLevel="4" thickBot="1">
      <c r="A188" s="94" t="s">
        <v>152</v>
      </c>
      <c r="B188" s="90">
        <v>951</v>
      </c>
      <c r="C188" s="91" t="s">
        <v>10</v>
      </c>
      <c r="D188" s="91" t="s">
        <v>285</v>
      </c>
      <c r="E188" s="91" t="s">
        <v>5</v>
      </c>
      <c r="F188" s="91"/>
      <c r="G188" s="16">
        <f t="shared" si="25"/>
        <v>0</v>
      </c>
      <c r="H188" s="34">
        <f t="shared" si="27"/>
        <v>0</v>
      </c>
      <c r="I188" s="34">
        <f t="shared" si="27"/>
        <v>0</v>
      </c>
      <c r="J188" s="34">
        <f t="shared" si="27"/>
        <v>0</v>
      </c>
      <c r="K188" s="34">
        <f t="shared" si="27"/>
        <v>0</v>
      </c>
      <c r="L188" s="34">
        <f t="shared" si="27"/>
        <v>0</v>
      </c>
      <c r="M188" s="34">
        <f t="shared" si="27"/>
        <v>0</v>
      </c>
      <c r="N188" s="34">
        <f t="shared" si="27"/>
        <v>0</v>
      </c>
      <c r="O188" s="34">
        <f t="shared" si="27"/>
        <v>0</v>
      </c>
      <c r="P188" s="34">
        <f t="shared" si="27"/>
        <v>0</v>
      </c>
      <c r="Q188" s="34">
        <f t="shared" si="27"/>
        <v>0</v>
      </c>
      <c r="R188" s="34">
        <f t="shared" si="27"/>
        <v>0</v>
      </c>
      <c r="S188" s="34">
        <f t="shared" si="27"/>
        <v>0</v>
      </c>
      <c r="T188" s="34">
        <f t="shared" si="27"/>
        <v>0</v>
      </c>
      <c r="U188" s="34">
        <f t="shared" si="27"/>
        <v>0</v>
      </c>
      <c r="V188" s="34">
        <f t="shared" si="27"/>
        <v>0</v>
      </c>
      <c r="W188" s="34">
        <f t="shared" si="27"/>
        <v>0</v>
      </c>
      <c r="X188" s="68">
        <f t="shared" si="27"/>
        <v>67.348</v>
      </c>
      <c r="Y188" s="59">
        <f t="shared" si="26"/>
        <v>4.109843168365168</v>
      </c>
    </row>
    <row r="189" spans="1:25" ht="17.25" customHeight="1" outlineLevel="5" thickBot="1">
      <c r="A189" s="5" t="s">
        <v>100</v>
      </c>
      <c r="B189" s="21">
        <v>951</v>
      </c>
      <c r="C189" s="6" t="s">
        <v>10</v>
      </c>
      <c r="D189" s="6" t="s">
        <v>285</v>
      </c>
      <c r="E189" s="6" t="s">
        <v>95</v>
      </c>
      <c r="F189" s="6"/>
      <c r="G189" s="7">
        <f t="shared" si="25"/>
        <v>0</v>
      </c>
      <c r="H189" s="26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44"/>
      <c r="X189" s="65">
        <v>67.348</v>
      </c>
      <c r="Y189" s="59">
        <f t="shared" si="26"/>
        <v>4.109843168365168</v>
      </c>
    </row>
    <row r="190" spans="1:25" ht="32.25" outlineLevel="5" thickBot="1">
      <c r="A190" s="88" t="s">
        <v>101</v>
      </c>
      <c r="B190" s="92">
        <v>951</v>
      </c>
      <c r="C190" s="93" t="s">
        <v>10</v>
      </c>
      <c r="D190" s="93" t="s">
        <v>285</v>
      </c>
      <c r="E190" s="93" t="s">
        <v>96</v>
      </c>
      <c r="F190" s="93"/>
      <c r="G190" s="98">
        <v>0</v>
      </c>
      <c r="H190" s="55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75"/>
      <c r="Y190" s="59"/>
    </row>
    <row r="191" spans="1:25" ht="19.5" outlineLevel="6" thickBot="1">
      <c r="A191" s="108" t="s">
        <v>50</v>
      </c>
      <c r="B191" s="18">
        <v>951</v>
      </c>
      <c r="C191" s="14" t="s">
        <v>49</v>
      </c>
      <c r="D191" s="14" t="s">
        <v>261</v>
      </c>
      <c r="E191" s="14" t="s">
        <v>5</v>
      </c>
      <c r="F191" s="14"/>
      <c r="G191" s="142">
        <f>G198+G221+G192</f>
        <v>39035.109000000004</v>
      </c>
      <c r="H191" s="29" t="e">
        <f aca="true" t="shared" si="28" ref="H191:X191">H192+H197</f>
        <v>#REF!</v>
      </c>
      <c r="I191" s="29" t="e">
        <f t="shared" si="28"/>
        <v>#REF!</v>
      </c>
      <c r="J191" s="29" t="e">
        <f t="shared" si="28"/>
        <v>#REF!</v>
      </c>
      <c r="K191" s="29" t="e">
        <f t="shared" si="28"/>
        <v>#REF!</v>
      </c>
      <c r="L191" s="29" t="e">
        <f t="shared" si="28"/>
        <v>#REF!</v>
      </c>
      <c r="M191" s="29" t="e">
        <f t="shared" si="28"/>
        <v>#REF!</v>
      </c>
      <c r="N191" s="29" t="e">
        <f t="shared" si="28"/>
        <v>#REF!</v>
      </c>
      <c r="O191" s="29" t="e">
        <f t="shared" si="28"/>
        <v>#REF!</v>
      </c>
      <c r="P191" s="29" t="e">
        <f t="shared" si="28"/>
        <v>#REF!</v>
      </c>
      <c r="Q191" s="29" t="e">
        <f t="shared" si="28"/>
        <v>#REF!</v>
      </c>
      <c r="R191" s="29" t="e">
        <f t="shared" si="28"/>
        <v>#REF!</v>
      </c>
      <c r="S191" s="29" t="e">
        <f t="shared" si="28"/>
        <v>#REF!</v>
      </c>
      <c r="T191" s="29" t="e">
        <f t="shared" si="28"/>
        <v>#REF!</v>
      </c>
      <c r="U191" s="29" t="e">
        <f t="shared" si="28"/>
        <v>#REF!</v>
      </c>
      <c r="V191" s="29" t="e">
        <f t="shared" si="28"/>
        <v>#REF!</v>
      </c>
      <c r="W191" s="29" t="e">
        <f t="shared" si="28"/>
        <v>#REF!</v>
      </c>
      <c r="X191" s="73" t="e">
        <f t="shared" si="28"/>
        <v>#REF!</v>
      </c>
      <c r="Y191" s="59" t="e">
        <f>X191/G185*100</f>
        <v>#REF!</v>
      </c>
    </row>
    <row r="192" spans="1:25" ht="16.5" outlineLevel="6" thickBot="1">
      <c r="A192" s="80" t="s">
        <v>210</v>
      </c>
      <c r="B192" s="19">
        <v>951</v>
      </c>
      <c r="C192" s="9" t="s">
        <v>212</v>
      </c>
      <c r="D192" s="9" t="s">
        <v>261</v>
      </c>
      <c r="E192" s="9" t="s">
        <v>5</v>
      </c>
      <c r="F192" s="9"/>
      <c r="G192" s="143">
        <f>G193</f>
        <v>499.319</v>
      </c>
      <c r="H192" s="31">
        <f aca="true" t="shared" si="29" ref="H192:X193">H193</f>
        <v>0</v>
      </c>
      <c r="I192" s="31">
        <f t="shared" si="29"/>
        <v>0</v>
      </c>
      <c r="J192" s="31">
        <f t="shared" si="29"/>
        <v>0</v>
      </c>
      <c r="K192" s="31">
        <f t="shared" si="29"/>
        <v>0</v>
      </c>
      <c r="L192" s="31">
        <f t="shared" si="29"/>
        <v>0</v>
      </c>
      <c r="M192" s="31">
        <f t="shared" si="29"/>
        <v>0</v>
      </c>
      <c r="N192" s="31">
        <f t="shared" si="29"/>
        <v>0</v>
      </c>
      <c r="O192" s="31">
        <f t="shared" si="29"/>
        <v>0</v>
      </c>
      <c r="P192" s="31">
        <f t="shared" si="29"/>
        <v>0</v>
      </c>
      <c r="Q192" s="31">
        <f t="shared" si="29"/>
        <v>0</v>
      </c>
      <c r="R192" s="31">
        <f t="shared" si="29"/>
        <v>0</v>
      </c>
      <c r="S192" s="31">
        <f t="shared" si="29"/>
        <v>0</v>
      </c>
      <c r="T192" s="31">
        <f t="shared" si="29"/>
        <v>0</v>
      </c>
      <c r="U192" s="31">
        <f t="shared" si="29"/>
        <v>0</v>
      </c>
      <c r="V192" s="31">
        <f t="shared" si="29"/>
        <v>0</v>
      </c>
      <c r="W192" s="31">
        <f t="shared" si="29"/>
        <v>0</v>
      </c>
      <c r="X192" s="66">
        <f t="shared" si="29"/>
        <v>0</v>
      </c>
      <c r="Y192" s="59" t="e">
        <f>X192/G186*100</f>
        <v>#DIV/0!</v>
      </c>
    </row>
    <row r="193" spans="1:25" ht="32.25" outlineLevel="6" thickBot="1">
      <c r="A193" s="112" t="s">
        <v>135</v>
      </c>
      <c r="B193" s="19">
        <v>951</v>
      </c>
      <c r="C193" s="9" t="s">
        <v>212</v>
      </c>
      <c r="D193" s="9" t="s">
        <v>262</v>
      </c>
      <c r="E193" s="9" t="s">
        <v>5</v>
      </c>
      <c r="F193" s="9"/>
      <c r="G193" s="143">
        <f>G194</f>
        <v>499.319</v>
      </c>
      <c r="H193" s="32">
        <f t="shared" si="29"/>
        <v>0</v>
      </c>
      <c r="I193" s="32">
        <f t="shared" si="29"/>
        <v>0</v>
      </c>
      <c r="J193" s="32">
        <f t="shared" si="29"/>
        <v>0</v>
      </c>
      <c r="K193" s="32">
        <f t="shared" si="29"/>
        <v>0</v>
      </c>
      <c r="L193" s="32">
        <f t="shared" si="29"/>
        <v>0</v>
      </c>
      <c r="M193" s="32">
        <f t="shared" si="29"/>
        <v>0</v>
      </c>
      <c r="N193" s="32">
        <f t="shared" si="29"/>
        <v>0</v>
      </c>
      <c r="O193" s="32">
        <f t="shared" si="29"/>
        <v>0</v>
      </c>
      <c r="P193" s="32">
        <f t="shared" si="29"/>
        <v>0</v>
      </c>
      <c r="Q193" s="32">
        <f t="shared" si="29"/>
        <v>0</v>
      </c>
      <c r="R193" s="32">
        <f t="shared" si="29"/>
        <v>0</v>
      </c>
      <c r="S193" s="32">
        <f t="shared" si="29"/>
        <v>0</v>
      </c>
      <c r="T193" s="32">
        <f t="shared" si="29"/>
        <v>0</v>
      </c>
      <c r="U193" s="32">
        <f t="shared" si="29"/>
        <v>0</v>
      </c>
      <c r="V193" s="32">
        <f t="shared" si="29"/>
        <v>0</v>
      </c>
      <c r="W193" s="32">
        <f t="shared" si="29"/>
        <v>0</v>
      </c>
      <c r="X193" s="67">
        <f t="shared" si="29"/>
        <v>0</v>
      </c>
      <c r="Y193" s="59" t="e">
        <f>X193/G187*100</f>
        <v>#DIV/0!</v>
      </c>
    </row>
    <row r="194" spans="1:25" ht="32.25" outlineLevel="6" thickBot="1">
      <c r="A194" s="112" t="s">
        <v>136</v>
      </c>
      <c r="B194" s="19">
        <v>951</v>
      </c>
      <c r="C194" s="9" t="s">
        <v>212</v>
      </c>
      <c r="D194" s="9" t="s">
        <v>263</v>
      </c>
      <c r="E194" s="9" t="s">
        <v>5</v>
      </c>
      <c r="F194" s="9"/>
      <c r="G194" s="143">
        <f>G195</f>
        <v>499.319</v>
      </c>
      <c r="H194" s="26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44"/>
      <c r="X194" s="65">
        <v>0</v>
      </c>
      <c r="Y194" s="59" t="e">
        <f>X194/G188*100</f>
        <v>#DIV/0!</v>
      </c>
    </row>
    <row r="195" spans="1:25" ht="48" outlineLevel="6" thickBot="1">
      <c r="A195" s="114" t="s">
        <v>211</v>
      </c>
      <c r="B195" s="90">
        <v>951</v>
      </c>
      <c r="C195" s="91" t="s">
        <v>212</v>
      </c>
      <c r="D195" s="91" t="s">
        <v>286</v>
      </c>
      <c r="E195" s="91" t="s">
        <v>5</v>
      </c>
      <c r="F195" s="91"/>
      <c r="G195" s="145">
        <f>G196</f>
        <v>499.319</v>
      </c>
      <c r="H195" s="55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75"/>
      <c r="Y195" s="59"/>
    </row>
    <row r="196" spans="1:25" ht="18.75" customHeight="1" outlineLevel="6" thickBot="1">
      <c r="A196" s="5" t="s">
        <v>100</v>
      </c>
      <c r="B196" s="21">
        <v>951</v>
      </c>
      <c r="C196" s="6" t="s">
        <v>212</v>
      </c>
      <c r="D196" s="6" t="s">
        <v>286</v>
      </c>
      <c r="E196" s="6" t="s">
        <v>95</v>
      </c>
      <c r="F196" s="6"/>
      <c r="G196" s="148">
        <f>G197</f>
        <v>499.319</v>
      </c>
      <c r="H196" s="55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75"/>
      <c r="Y196" s="59"/>
    </row>
    <row r="197" spans="1:25" ht="32.25" outlineLevel="3" thickBot="1">
      <c r="A197" s="88" t="s">
        <v>101</v>
      </c>
      <c r="B197" s="92">
        <v>951</v>
      </c>
      <c r="C197" s="93" t="s">
        <v>212</v>
      </c>
      <c r="D197" s="93" t="s">
        <v>286</v>
      </c>
      <c r="E197" s="93" t="s">
        <v>96</v>
      </c>
      <c r="F197" s="93"/>
      <c r="G197" s="144">
        <v>499.319</v>
      </c>
      <c r="H197" s="31" t="e">
        <f>H211+H214+H229+#REF!</f>
        <v>#REF!</v>
      </c>
      <c r="I197" s="31" t="e">
        <f>I211+I214+I229+#REF!</f>
        <v>#REF!</v>
      </c>
      <c r="J197" s="31" t="e">
        <f>J211+J214+J229+#REF!</f>
        <v>#REF!</v>
      </c>
      <c r="K197" s="31" t="e">
        <f>K211+K214+K229+#REF!</f>
        <v>#REF!</v>
      </c>
      <c r="L197" s="31" t="e">
        <f>L211+L214+L229+#REF!</f>
        <v>#REF!</v>
      </c>
      <c r="M197" s="31" t="e">
        <f>M211+M214+M229+#REF!</f>
        <v>#REF!</v>
      </c>
      <c r="N197" s="31" t="e">
        <f>N211+N214+N229+#REF!</f>
        <v>#REF!</v>
      </c>
      <c r="O197" s="31" t="e">
        <f>O211+O214+O229+#REF!</f>
        <v>#REF!</v>
      </c>
      <c r="P197" s="31" t="e">
        <f>P211+P214+P229+#REF!</f>
        <v>#REF!</v>
      </c>
      <c r="Q197" s="31" t="e">
        <f>Q211+Q214+Q229+#REF!</f>
        <v>#REF!</v>
      </c>
      <c r="R197" s="31" t="e">
        <f>R211+R214+R229+#REF!</f>
        <v>#REF!</v>
      </c>
      <c r="S197" s="31" t="e">
        <f>S211+S214+S229+#REF!</f>
        <v>#REF!</v>
      </c>
      <c r="T197" s="31" t="e">
        <f>T211+T214+T229+#REF!</f>
        <v>#REF!</v>
      </c>
      <c r="U197" s="31" t="e">
        <f>U211+U214+U229+#REF!</f>
        <v>#REF!</v>
      </c>
      <c r="V197" s="31" t="e">
        <f>V211+V214+V229+#REF!</f>
        <v>#REF!</v>
      </c>
      <c r="W197" s="31" t="e">
        <f>W211+W214+W229+#REF!</f>
        <v>#REF!</v>
      </c>
      <c r="X197" s="66" t="e">
        <f>X211+X214+X229+#REF!</f>
        <v>#REF!</v>
      </c>
      <c r="Y197" s="59" t="e">
        <f>X197/G191*100</f>
        <v>#REF!</v>
      </c>
    </row>
    <row r="198" spans="1:25" ht="16.5" outlineLevel="3" thickBot="1">
      <c r="A198" s="112" t="s">
        <v>153</v>
      </c>
      <c r="B198" s="19">
        <v>951</v>
      </c>
      <c r="C198" s="9" t="s">
        <v>55</v>
      </c>
      <c r="D198" s="9" t="s">
        <v>261</v>
      </c>
      <c r="E198" s="9" t="s">
        <v>5</v>
      </c>
      <c r="F198" s="9"/>
      <c r="G198" s="10">
        <f>G206+G199</f>
        <v>32729</v>
      </c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66"/>
      <c r="Y198" s="59"/>
    </row>
    <row r="199" spans="1:25" ht="48" outlineLevel="3" thickBot="1">
      <c r="A199" s="8" t="s">
        <v>407</v>
      </c>
      <c r="B199" s="19">
        <v>951</v>
      </c>
      <c r="C199" s="11" t="s">
        <v>55</v>
      </c>
      <c r="D199" s="9" t="s">
        <v>291</v>
      </c>
      <c r="E199" s="9" t="s">
        <v>5</v>
      </c>
      <c r="F199" s="9"/>
      <c r="G199" s="143">
        <f>G200+G203</f>
        <v>6000</v>
      </c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66"/>
      <c r="Y199" s="59"/>
    </row>
    <row r="200" spans="1:25" ht="111" outlineLevel="3" thickBot="1">
      <c r="A200" s="94" t="s">
        <v>422</v>
      </c>
      <c r="B200" s="90">
        <v>951</v>
      </c>
      <c r="C200" s="91" t="s">
        <v>55</v>
      </c>
      <c r="D200" s="91" t="s">
        <v>424</v>
      </c>
      <c r="E200" s="91" t="s">
        <v>5</v>
      </c>
      <c r="F200" s="91"/>
      <c r="G200" s="145">
        <f>G201</f>
        <v>1200</v>
      </c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66"/>
      <c r="Y200" s="59"/>
    </row>
    <row r="201" spans="1:25" ht="32.25" customHeight="1" outlineLevel="3" thickBot="1">
      <c r="A201" s="5" t="s">
        <v>384</v>
      </c>
      <c r="B201" s="21">
        <v>951</v>
      </c>
      <c r="C201" s="6" t="s">
        <v>55</v>
      </c>
      <c r="D201" s="6" t="s">
        <v>424</v>
      </c>
      <c r="E201" s="6" t="s">
        <v>408</v>
      </c>
      <c r="F201" s="6"/>
      <c r="G201" s="148">
        <f>G202</f>
        <v>1200</v>
      </c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66"/>
      <c r="Y201" s="59"/>
    </row>
    <row r="202" spans="1:25" ht="35.25" customHeight="1" outlineLevel="3" thickBot="1">
      <c r="A202" s="88" t="s">
        <v>384</v>
      </c>
      <c r="B202" s="92">
        <v>951</v>
      </c>
      <c r="C202" s="93" t="s">
        <v>55</v>
      </c>
      <c r="D202" s="93" t="s">
        <v>424</v>
      </c>
      <c r="E202" s="93" t="s">
        <v>386</v>
      </c>
      <c r="F202" s="93"/>
      <c r="G202" s="144">
        <v>1200</v>
      </c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66"/>
      <c r="Y202" s="59"/>
    </row>
    <row r="203" spans="1:25" ht="110.25" customHeight="1" outlineLevel="3" thickBot="1">
      <c r="A203" s="94" t="s">
        <v>423</v>
      </c>
      <c r="B203" s="90">
        <v>951</v>
      </c>
      <c r="C203" s="91" t="s">
        <v>55</v>
      </c>
      <c r="D203" s="91" t="s">
        <v>425</v>
      </c>
      <c r="E203" s="91" t="s">
        <v>5</v>
      </c>
      <c r="F203" s="91"/>
      <c r="G203" s="145">
        <f>G204</f>
        <v>4800</v>
      </c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66"/>
      <c r="Y203" s="59"/>
    </row>
    <row r="204" spans="1:25" ht="35.25" customHeight="1" outlineLevel="3" thickBot="1">
      <c r="A204" s="5" t="s">
        <v>384</v>
      </c>
      <c r="B204" s="21">
        <v>951</v>
      </c>
      <c r="C204" s="6" t="s">
        <v>55</v>
      </c>
      <c r="D204" s="6" t="s">
        <v>425</v>
      </c>
      <c r="E204" s="6" t="s">
        <v>408</v>
      </c>
      <c r="F204" s="6"/>
      <c r="G204" s="148">
        <f>G205</f>
        <v>4800</v>
      </c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66"/>
      <c r="Y204" s="59"/>
    </row>
    <row r="205" spans="1:25" ht="35.25" customHeight="1" outlineLevel="3" thickBot="1">
      <c r="A205" s="88" t="s">
        <v>384</v>
      </c>
      <c r="B205" s="92">
        <v>951</v>
      </c>
      <c r="C205" s="93" t="s">
        <v>55</v>
      </c>
      <c r="D205" s="93" t="s">
        <v>425</v>
      </c>
      <c r="E205" s="93" t="s">
        <v>386</v>
      </c>
      <c r="F205" s="93"/>
      <c r="G205" s="144">
        <v>4800</v>
      </c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66"/>
      <c r="Y205" s="59"/>
    </row>
    <row r="206" spans="1:25" ht="32.25" outlineLevel="3" thickBot="1">
      <c r="A206" s="8" t="s">
        <v>227</v>
      </c>
      <c r="B206" s="19">
        <v>951</v>
      </c>
      <c r="C206" s="11" t="s">
        <v>55</v>
      </c>
      <c r="D206" s="11" t="s">
        <v>287</v>
      </c>
      <c r="E206" s="11" t="s">
        <v>5</v>
      </c>
      <c r="F206" s="11"/>
      <c r="G206" s="12">
        <f>G207+G210+G213+G215+G218</f>
        <v>26729</v>
      </c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66"/>
      <c r="Y206" s="59"/>
    </row>
    <row r="207" spans="1:25" ht="47.25" customHeight="1" outlineLevel="3" thickBot="1">
      <c r="A207" s="94" t="s">
        <v>154</v>
      </c>
      <c r="B207" s="90">
        <v>951</v>
      </c>
      <c r="C207" s="91" t="s">
        <v>55</v>
      </c>
      <c r="D207" s="91" t="s">
        <v>288</v>
      </c>
      <c r="E207" s="91" t="s">
        <v>5</v>
      </c>
      <c r="F207" s="91"/>
      <c r="G207" s="16">
        <f>G208</f>
        <v>0</v>
      </c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66"/>
      <c r="Y207" s="59"/>
    </row>
    <row r="208" spans="1:25" ht="19.5" customHeight="1" outlineLevel="3" thickBot="1">
      <c r="A208" s="5" t="s">
        <v>100</v>
      </c>
      <c r="B208" s="21">
        <v>951</v>
      </c>
      <c r="C208" s="6" t="s">
        <v>55</v>
      </c>
      <c r="D208" s="6" t="s">
        <v>288</v>
      </c>
      <c r="E208" s="6" t="s">
        <v>95</v>
      </c>
      <c r="F208" s="6"/>
      <c r="G208" s="7">
        <f>G209</f>
        <v>0</v>
      </c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66"/>
      <c r="Y208" s="59"/>
    </row>
    <row r="209" spans="1:25" ht="32.25" outlineLevel="3" thickBot="1">
      <c r="A209" s="88" t="s">
        <v>101</v>
      </c>
      <c r="B209" s="92">
        <v>951</v>
      </c>
      <c r="C209" s="93" t="s">
        <v>55</v>
      </c>
      <c r="D209" s="93" t="s">
        <v>288</v>
      </c>
      <c r="E209" s="93" t="s">
        <v>96</v>
      </c>
      <c r="F209" s="93"/>
      <c r="G209" s="98">
        <v>0</v>
      </c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66"/>
      <c r="Y209" s="59"/>
    </row>
    <row r="210" spans="1:25" ht="63.75" outlineLevel="3" thickBot="1">
      <c r="A210" s="94" t="s">
        <v>218</v>
      </c>
      <c r="B210" s="90">
        <v>951</v>
      </c>
      <c r="C210" s="91" t="s">
        <v>55</v>
      </c>
      <c r="D210" s="91" t="s">
        <v>289</v>
      </c>
      <c r="E210" s="91" t="s">
        <v>5</v>
      </c>
      <c r="F210" s="91"/>
      <c r="G210" s="145">
        <f>G211</f>
        <v>4342.947</v>
      </c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66"/>
      <c r="Y210" s="59"/>
    </row>
    <row r="211" spans="1:25" ht="18.75" customHeight="1" outlineLevel="4" thickBot="1">
      <c r="A211" s="5" t="s">
        <v>100</v>
      </c>
      <c r="B211" s="21">
        <v>951</v>
      </c>
      <c r="C211" s="6" t="s">
        <v>55</v>
      </c>
      <c r="D211" s="6" t="s">
        <v>289</v>
      </c>
      <c r="E211" s="6" t="s">
        <v>95</v>
      </c>
      <c r="F211" s="6"/>
      <c r="G211" s="148">
        <f>G212</f>
        <v>4342.947</v>
      </c>
      <c r="H211" s="32">
        <f aca="true" t="shared" si="30" ref="H211:X211">H212</f>
        <v>0</v>
      </c>
      <c r="I211" s="32">
        <f t="shared" si="30"/>
        <v>0</v>
      </c>
      <c r="J211" s="32">
        <f t="shared" si="30"/>
        <v>0</v>
      </c>
      <c r="K211" s="32">
        <f t="shared" si="30"/>
        <v>0</v>
      </c>
      <c r="L211" s="32">
        <f t="shared" si="30"/>
        <v>0</v>
      </c>
      <c r="M211" s="32">
        <f t="shared" si="30"/>
        <v>0</v>
      </c>
      <c r="N211" s="32">
        <f t="shared" si="30"/>
        <v>0</v>
      </c>
      <c r="O211" s="32">
        <f t="shared" si="30"/>
        <v>0</v>
      </c>
      <c r="P211" s="32">
        <f t="shared" si="30"/>
        <v>0</v>
      </c>
      <c r="Q211" s="32">
        <f t="shared" si="30"/>
        <v>0</v>
      </c>
      <c r="R211" s="32">
        <f t="shared" si="30"/>
        <v>0</v>
      </c>
      <c r="S211" s="32">
        <f t="shared" si="30"/>
        <v>0</v>
      </c>
      <c r="T211" s="32">
        <f t="shared" si="30"/>
        <v>0</v>
      </c>
      <c r="U211" s="32">
        <f t="shared" si="30"/>
        <v>0</v>
      </c>
      <c r="V211" s="32">
        <f t="shared" si="30"/>
        <v>0</v>
      </c>
      <c r="W211" s="32">
        <f t="shared" si="30"/>
        <v>0</v>
      </c>
      <c r="X211" s="67">
        <f t="shared" si="30"/>
        <v>2675.999</v>
      </c>
      <c r="Y211" s="59">
        <f>X211/G198*100</f>
        <v>8.176232087750924</v>
      </c>
    </row>
    <row r="212" spans="1:25" ht="32.25" outlineLevel="5" thickBot="1">
      <c r="A212" s="88" t="s">
        <v>101</v>
      </c>
      <c r="B212" s="92">
        <v>951</v>
      </c>
      <c r="C212" s="93" t="s">
        <v>55</v>
      </c>
      <c r="D212" s="93" t="s">
        <v>289</v>
      </c>
      <c r="E212" s="93" t="s">
        <v>96</v>
      </c>
      <c r="F212" s="93"/>
      <c r="G212" s="98">
        <v>4342.947</v>
      </c>
      <c r="H212" s="26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44"/>
      <c r="X212" s="65">
        <v>2675.999</v>
      </c>
      <c r="Y212" s="59">
        <f>X212/G206*100</f>
        <v>10.011594148677466</v>
      </c>
    </row>
    <row r="213" spans="1:25" ht="63.75" outlineLevel="5" thickBot="1">
      <c r="A213" s="94" t="s">
        <v>219</v>
      </c>
      <c r="B213" s="90">
        <v>951</v>
      </c>
      <c r="C213" s="91" t="s">
        <v>55</v>
      </c>
      <c r="D213" s="91" t="s">
        <v>290</v>
      </c>
      <c r="E213" s="91" t="s">
        <v>5</v>
      </c>
      <c r="F213" s="91"/>
      <c r="G213" s="145">
        <f>G214</f>
        <v>6881.048</v>
      </c>
      <c r="H213" s="55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75"/>
      <c r="Y213" s="59"/>
    </row>
    <row r="214" spans="1:25" ht="19.5" customHeight="1" outlineLevel="6" thickBot="1">
      <c r="A214" s="88" t="s">
        <v>118</v>
      </c>
      <c r="B214" s="92">
        <v>951</v>
      </c>
      <c r="C214" s="93" t="s">
        <v>55</v>
      </c>
      <c r="D214" s="93" t="s">
        <v>290</v>
      </c>
      <c r="E214" s="93" t="s">
        <v>117</v>
      </c>
      <c r="F214" s="93"/>
      <c r="G214" s="144">
        <v>6881.048</v>
      </c>
      <c r="H214" s="32" t="e">
        <f>#REF!</f>
        <v>#REF!</v>
      </c>
      <c r="I214" s="32" t="e">
        <f>#REF!</f>
        <v>#REF!</v>
      </c>
      <c r="J214" s="32" t="e">
        <f>#REF!</f>
        <v>#REF!</v>
      </c>
      <c r="K214" s="32" t="e">
        <f>#REF!</f>
        <v>#REF!</v>
      </c>
      <c r="L214" s="32" t="e">
        <f>#REF!</f>
        <v>#REF!</v>
      </c>
      <c r="M214" s="32" t="e">
        <f>#REF!</f>
        <v>#REF!</v>
      </c>
      <c r="N214" s="32" t="e">
        <f>#REF!</f>
        <v>#REF!</v>
      </c>
      <c r="O214" s="32" t="e">
        <f>#REF!</f>
        <v>#REF!</v>
      </c>
      <c r="P214" s="32" t="e">
        <f>#REF!</f>
        <v>#REF!</v>
      </c>
      <c r="Q214" s="32" t="e">
        <f>#REF!</f>
        <v>#REF!</v>
      </c>
      <c r="R214" s="32" t="e">
        <f>#REF!</f>
        <v>#REF!</v>
      </c>
      <c r="S214" s="32" t="e">
        <f>#REF!</f>
        <v>#REF!</v>
      </c>
      <c r="T214" s="32" t="e">
        <f>#REF!</f>
        <v>#REF!</v>
      </c>
      <c r="U214" s="32" t="e">
        <f>#REF!</f>
        <v>#REF!</v>
      </c>
      <c r="V214" s="32" t="e">
        <f>#REF!</f>
        <v>#REF!</v>
      </c>
      <c r="W214" s="32" t="e">
        <f>#REF!</f>
        <v>#REF!</v>
      </c>
      <c r="X214" s="67" t="e">
        <f>#REF!</f>
        <v>#REF!</v>
      </c>
      <c r="Y214" s="59" t="e">
        <f>X214/G208*100</f>
        <v>#REF!</v>
      </c>
    </row>
    <row r="215" spans="1:25" ht="62.25" customHeight="1" outlineLevel="4" thickBot="1">
      <c r="A215" s="147" t="s">
        <v>380</v>
      </c>
      <c r="B215" s="90">
        <v>951</v>
      </c>
      <c r="C215" s="91" t="s">
        <v>55</v>
      </c>
      <c r="D215" s="91" t="s">
        <v>381</v>
      </c>
      <c r="E215" s="91" t="s">
        <v>5</v>
      </c>
      <c r="F215" s="91"/>
      <c r="G215" s="145">
        <f>G216+G217</f>
        <v>3101.005</v>
      </c>
      <c r="H215" s="55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82"/>
      <c r="Y215" s="59"/>
    </row>
    <row r="216" spans="1:25" ht="20.25" customHeight="1" outlineLevel="4" thickBot="1">
      <c r="A216" s="170" t="s">
        <v>100</v>
      </c>
      <c r="B216" s="171">
        <v>951</v>
      </c>
      <c r="C216" s="172" t="s">
        <v>55</v>
      </c>
      <c r="D216" s="172" t="s">
        <v>381</v>
      </c>
      <c r="E216" s="172" t="s">
        <v>96</v>
      </c>
      <c r="F216" s="172"/>
      <c r="G216" s="173">
        <v>2698.265</v>
      </c>
      <c r="H216" s="55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82"/>
      <c r="Y216" s="59"/>
    </row>
    <row r="217" spans="1:25" ht="16.5" outlineLevel="4" thickBot="1">
      <c r="A217" s="88" t="s">
        <v>118</v>
      </c>
      <c r="B217" s="92">
        <v>951</v>
      </c>
      <c r="C217" s="93" t="s">
        <v>55</v>
      </c>
      <c r="D217" s="163" t="s">
        <v>381</v>
      </c>
      <c r="E217" s="93" t="s">
        <v>117</v>
      </c>
      <c r="F217" s="93"/>
      <c r="G217" s="144">
        <v>402.74</v>
      </c>
      <c r="H217" s="55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82"/>
      <c r="Y217" s="59"/>
    </row>
    <row r="218" spans="1:25" ht="50.25" customHeight="1" outlineLevel="4" thickBot="1">
      <c r="A218" s="147" t="s">
        <v>427</v>
      </c>
      <c r="B218" s="90">
        <v>951</v>
      </c>
      <c r="C218" s="91" t="s">
        <v>55</v>
      </c>
      <c r="D218" s="91" t="s">
        <v>426</v>
      </c>
      <c r="E218" s="91" t="s">
        <v>5</v>
      </c>
      <c r="F218" s="91"/>
      <c r="G218" s="145">
        <f>G219+G220</f>
        <v>12404</v>
      </c>
      <c r="H218" s="55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82"/>
      <c r="Y218" s="59"/>
    </row>
    <row r="219" spans="1:25" ht="32.25" outlineLevel="4" thickBot="1">
      <c r="A219" s="170" t="s">
        <v>100</v>
      </c>
      <c r="B219" s="171">
        <v>951</v>
      </c>
      <c r="C219" s="172" t="s">
        <v>55</v>
      </c>
      <c r="D219" s="172" t="s">
        <v>426</v>
      </c>
      <c r="E219" s="172" t="s">
        <v>96</v>
      </c>
      <c r="F219" s="172"/>
      <c r="G219" s="173">
        <v>10793.046</v>
      </c>
      <c r="H219" s="55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82"/>
      <c r="Y219" s="59"/>
    </row>
    <row r="220" spans="1:25" ht="16.5" outlineLevel="4" thickBot="1">
      <c r="A220" s="88" t="s">
        <v>118</v>
      </c>
      <c r="B220" s="92">
        <v>951</v>
      </c>
      <c r="C220" s="93" t="s">
        <v>55</v>
      </c>
      <c r="D220" s="163" t="s">
        <v>426</v>
      </c>
      <c r="E220" s="93" t="s">
        <v>117</v>
      </c>
      <c r="F220" s="93"/>
      <c r="G220" s="144">
        <v>1610.954</v>
      </c>
      <c r="H220" s="55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82"/>
      <c r="Y220" s="59"/>
    </row>
    <row r="221" spans="1:25" ht="16.5" outlineLevel="4" thickBot="1">
      <c r="A221" s="8" t="s">
        <v>32</v>
      </c>
      <c r="B221" s="19">
        <v>951</v>
      </c>
      <c r="C221" s="9" t="s">
        <v>11</v>
      </c>
      <c r="D221" s="9" t="s">
        <v>261</v>
      </c>
      <c r="E221" s="9" t="s">
        <v>5</v>
      </c>
      <c r="F221" s="9"/>
      <c r="G221" s="143">
        <f>G222+G227</f>
        <v>5806.79</v>
      </c>
      <c r="H221" s="55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82"/>
      <c r="Y221" s="59"/>
    </row>
    <row r="222" spans="1:25" ht="32.25" outlineLevel="4" thickBot="1">
      <c r="A222" s="112" t="s">
        <v>135</v>
      </c>
      <c r="B222" s="19">
        <v>951</v>
      </c>
      <c r="C222" s="9" t="s">
        <v>11</v>
      </c>
      <c r="D222" s="9" t="s">
        <v>262</v>
      </c>
      <c r="E222" s="9" t="s">
        <v>5</v>
      </c>
      <c r="F222" s="9"/>
      <c r="G222" s="143">
        <f>G223</f>
        <v>5700</v>
      </c>
      <c r="H222" s="55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82"/>
      <c r="Y222" s="59"/>
    </row>
    <row r="223" spans="1:25" ht="32.25" outlineLevel="4" thickBot="1">
      <c r="A223" s="112" t="s">
        <v>136</v>
      </c>
      <c r="B223" s="90">
        <v>951</v>
      </c>
      <c r="C223" s="91" t="s">
        <v>11</v>
      </c>
      <c r="D223" s="9" t="s">
        <v>263</v>
      </c>
      <c r="E223" s="9" t="s">
        <v>5</v>
      </c>
      <c r="F223" s="9"/>
      <c r="G223" s="143">
        <f>G224</f>
        <v>5700</v>
      </c>
      <c r="H223" s="55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82"/>
      <c r="Y223" s="59"/>
    </row>
    <row r="224" spans="1:25" ht="48" outlineLevel="4" thickBot="1">
      <c r="A224" s="114" t="s">
        <v>433</v>
      </c>
      <c r="B224" s="21">
        <v>951</v>
      </c>
      <c r="C224" s="6" t="s">
        <v>11</v>
      </c>
      <c r="D224" s="91" t="s">
        <v>434</v>
      </c>
      <c r="E224" s="91" t="s">
        <v>5</v>
      </c>
      <c r="F224" s="91"/>
      <c r="G224" s="145">
        <f>G225</f>
        <v>5700</v>
      </c>
      <c r="H224" s="55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82"/>
      <c r="Y224" s="59"/>
    </row>
    <row r="225" spans="1:25" ht="32.25" outlineLevel="4" thickBot="1">
      <c r="A225" s="5" t="s">
        <v>100</v>
      </c>
      <c r="B225" s="92">
        <v>951</v>
      </c>
      <c r="C225" s="93" t="s">
        <v>11</v>
      </c>
      <c r="D225" s="6" t="s">
        <v>434</v>
      </c>
      <c r="E225" s="6" t="s">
        <v>95</v>
      </c>
      <c r="F225" s="6"/>
      <c r="G225" s="148">
        <f>G226</f>
        <v>5700</v>
      </c>
      <c r="H225" s="55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82"/>
      <c r="Y225" s="59"/>
    </row>
    <row r="226" spans="1:25" ht="32.25" outlineLevel="4" thickBot="1">
      <c r="A226" s="88" t="s">
        <v>101</v>
      </c>
      <c r="B226" s="92">
        <v>951</v>
      </c>
      <c r="C226" s="93" t="s">
        <v>11</v>
      </c>
      <c r="D226" s="93" t="s">
        <v>434</v>
      </c>
      <c r="E226" s="93" t="s">
        <v>96</v>
      </c>
      <c r="F226" s="93"/>
      <c r="G226" s="144">
        <v>5700</v>
      </c>
      <c r="H226" s="55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82"/>
      <c r="Y226" s="59"/>
    </row>
    <row r="227" spans="1:25" ht="16.5" outlineLevel="5" thickBot="1">
      <c r="A227" s="13" t="s">
        <v>145</v>
      </c>
      <c r="B227" s="19">
        <v>951</v>
      </c>
      <c r="C227" s="9" t="s">
        <v>11</v>
      </c>
      <c r="D227" s="9" t="s">
        <v>261</v>
      </c>
      <c r="E227" s="9" t="s">
        <v>5</v>
      </c>
      <c r="F227" s="9"/>
      <c r="G227" s="143">
        <f>G228+G234+G238</f>
        <v>106.79</v>
      </c>
      <c r="H227" s="26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44"/>
      <c r="X227" s="65">
        <v>110.26701</v>
      </c>
      <c r="Y227" s="59">
        <f>X227/G221*100</f>
        <v>1.8989322844463121</v>
      </c>
    </row>
    <row r="228" spans="1:25" ht="32.25" outlineLevel="5" thickBot="1">
      <c r="A228" s="94" t="s">
        <v>229</v>
      </c>
      <c r="B228" s="90">
        <v>951</v>
      </c>
      <c r="C228" s="91" t="s">
        <v>11</v>
      </c>
      <c r="D228" s="91" t="s">
        <v>292</v>
      </c>
      <c r="E228" s="91" t="s">
        <v>5</v>
      </c>
      <c r="F228" s="91"/>
      <c r="G228" s="145">
        <f>G229+G232</f>
        <v>0</v>
      </c>
      <c r="H228" s="26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44"/>
      <c r="X228" s="65"/>
      <c r="Y228" s="59"/>
    </row>
    <row r="229" spans="1:25" ht="48" outlineLevel="5" thickBot="1">
      <c r="A229" s="5" t="s">
        <v>155</v>
      </c>
      <c r="B229" s="21">
        <v>951</v>
      </c>
      <c r="C229" s="6" t="s">
        <v>11</v>
      </c>
      <c r="D229" s="6" t="s">
        <v>293</v>
      </c>
      <c r="E229" s="6" t="s">
        <v>5</v>
      </c>
      <c r="F229" s="6"/>
      <c r="G229" s="148">
        <f>G230</f>
        <v>0</v>
      </c>
      <c r="H229" s="31">
        <f aca="true" t="shared" si="31" ref="H229:X229">H230</f>
        <v>0</v>
      </c>
      <c r="I229" s="31">
        <f t="shared" si="31"/>
        <v>0</v>
      </c>
      <c r="J229" s="31">
        <f t="shared" si="31"/>
        <v>0</v>
      </c>
      <c r="K229" s="31">
        <f t="shared" si="31"/>
        <v>0</v>
      </c>
      <c r="L229" s="31">
        <f t="shared" si="31"/>
        <v>0</v>
      </c>
      <c r="M229" s="31">
        <f t="shared" si="31"/>
        <v>0</v>
      </c>
      <c r="N229" s="31">
        <f t="shared" si="31"/>
        <v>0</v>
      </c>
      <c r="O229" s="31">
        <f t="shared" si="31"/>
        <v>0</v>
      </c>
      <c r="P229" s="31">
        <f t="shared" si="31"/>
        <v>0</v>
      </c>
      <c r="Q229" s="31">
        <f t="shared" si="31"/>
        <v>0</v>
      </c>
      <c r="R229" s="31">
        <f t="shared" si="31"/>
        <v>0</v>
      </c>
      <c r="S229" s="31">
        <f t="shared" si="31"/>
        <v>0</v>
      </c>
      <c r="T229" s="31">
        <f t="shared" si="31"/>
        <v>0</v>
      </c>
      <c r="U229" s="31">
        <f t="shared" si="31"/>
        <v>0</v>
      </c>
      <c r="V229" s="31">
        <f t="shared" si="31"/>
        <v>0</v>
      </c>
      <c r="W229" s="31">
        <f t="shared" si="31"/>
        <v>0</v>
      </c>
      <c r="X229" s="66">
        <f t="shared" si="31"/>
        <v>2639.87191</v>
      </c>
      <c r="Y229" s="59" t="e">
        <f>X229/#REF!*100</f>
        <v>#REF!</v>
      </c>
    </row>
    <row r="230" spans="1:25" ht="18.75" customHeight="1" outlineLevel="5" thickBot="1">
      <c r="A230" s="88" t="s">
        <v>100</v>
      </c>
      <c r="B230" s="92">
        <v>951</v>
      </c>
      <c r="C230" s="93" t="s">
        <v>11</v>
      </c>
      <c r="D230" s="93" t="s">
        <v>293</v>
      </c>
      <c r="E230" s="93" t="s">
        <v>95</v>
      </c>
      <c r="F230" s="93"/>
      <c r="G230" s="144">
        <f>G231</f>
        <v>0</v>
      </c>
      <c r="H230" s="26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44"/>
      <c r="X230" s="65">
        <v>2639.87191</v>
      </c>
      <c r="Y230" s="59" t="e">
        <f>X230/#REF!*100</f>
        <v>#REF!</v>
      </c>
    </row>
    <row r="231" spans="1:25" ht="32.25" outlineLevel="5" thickBot="1">
      <c r="A231" s="88" t="s">
        <v>101</v>
      </c>
      <c r="B231" s="92">
        <v>951</v>
      </c>
      <c r="C231" s="93" t="s">
        <v>11</v>
      </c>
      <c r="D231" s="93" t="s">
        <v>293</v>
      </c>
      <c r="E231" s="93" t="s">
        <v>96</v>
      </c>
      <c r="F231" s="93"/>
      <c r="G231" s="144">
        <v>0</v>
      </c>
      <c r="H231" s="55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75"/>
      <c r="Y231" s="59"/>
    </row>
    <row r="232" spans="1:25" ht="32.25" outlineLevel="5" thickBot="1">
      <c r="A232" s="5" t="s">
        <v>156</v>
      </c>
      <c r="B232" s="21">
        <v>951</v>
      </c>
      <c r="C232" s="6" t="s">
        <v>11</v>
      </c>
      <c r="D232" s="6" t="s">
        <v>400</v>
      </c>
      <c r="E232" s="6" t="s">
        <v>5</v>
      </c>
      <c r="F232" s="6"/>
      <c r="G232" s="148">
        <f>G233</f>
        <v>0</v>
      </c>
      <c r="H232" s="55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75"/>
      <c r="Y232" s="59"/>
    </row>
    <row r="233" spans="1:25" ht="97.5" customHeight="1" outlineLevel="5" thickBot="1">
      <c r="A233" s="157" t="s">
        <v>382</v>
      </c>
      <c r="B233" s="92">
        <v>951</v>
      </c>
      <c r="C233" s="93" t="s">
        <v>11</v>
      </c>
      <c r="D233" s="163" t="s">
        <v>400</v>
      </c>
      <c r="E233" s="163" t="s">
        <v>374</v>
      </c>
      <c r="F233" s="163"/>
      <c r="G233" s="164">
        <v>0</v>
      </c>
      <c r="H233" s="55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75"/>
      <c r="Y233" s="59"/>
    </row>
    <row r="234" spans="1:25" ht="32.25" outlineLevel="5" thickBot="1">
      <c r="A234" s="94" t="s">
        <v>228</v>
      </c>
      <c r="B234" s="90">
        <v>951</v>
      </c>
      <c r="C234" s="91" t="s">
        <v>11</v>
      </c>
      <c r="D234" s="91" t="s">
        <v>291</v>
      </c>
      <c r="E234" s="91" t="s">
        <v>5</v>
      </c>
      <c r="F234" s="91"/>
      <c r="G234" s="16">
        <f>G235</f>
        <v>0</v>
      </c>
      <c r="H234" s="55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75"/>
      <c r="Y234" s="59"/>
    </row>
    <row r="235" spans="1:25" ht="48" outlineLevel="5" thickBot="1">
      <c r="A235" s="5" t="s">
        <v>157</v>
      </c>
      <c r="B235" s="21">
        <v>951</v>
      </c>
      <c r="C235" s="6" t="s">
        <v>11</v>
      </c>
      <c r="D235" s="6" t="s">
        <v>294</v>
      </c>
      <c r="E235" s="6" t="s">
        <v>5</v>
      </c>
      <c r="F235" s="6"/>
      <c r="G235" s="7">
        <f>G236</f>
        <v>0</v>
      </c>
      <c r="H235" s="55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75"/>
      <c r="Y235" s="59"/>
    </row>
    <row r="236" spans="1:25" ht="18.75" customHeight="1" outlineLevel="5" thickBot="1">
      <c r="A236" s="88" t="s">
        <v>100</v>
      </c>
      <c r="B236" s="92">
        <v>951</v>
      </c>
      <c r="C236" s="93" t="s">
        <v>11</v>
      </c>
      <c r="D236" s="93" t="s">
        <v>294</v>
      </c>
      <c r="E236" s="93" t="s">
        <v>95</v>
      </c>
      <c r="F236" s="93"/>
      <c r="G236" s="98">
        <f>G237</f>
        <v>0</v>
      </c>
      <c r="H236" s="55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75"/>
      <c r="Y236" s="59"/>
    </row>
    <row r="237" spans="1:25" ht="32.25" outlineLevel="6" thickBot="1">
      <c r="A237" s="88" t="s">
        <v>101</v>
      </c>
      <c r="B237" s="92">
        <v>951</v>
      </c>
      <c r="C237" s="93" t="s">
        <v>11</v>
      </c>
      <c r="D237" s="93" t="s">
        <v>294</v>
      </c>
      <c r="E237" s="93" t="s">
        <v>96</v>
      </c>
      <c r="F237" s="93"/>
      <c r="G237" s="98">
        <v>0</v>
      </c>
      <c r="H237" s="29" t="e">
        <f>#REF!+H241</f>
        <v>#REF!</v>
      </c>
      <c r="I237" s="29" t="e">
        <f>#REF!+I241</f>
        <v>#REF!</v>
      </c>
      <c r="J237" s="29" t="e">
        <f>#REF!+J241</f>
        <v>#REF!</v>
      </c>
      <c r="K237" s="29" t="e">
        <f>#REF!+K241</f>
        <v>#REF!</v>
      </c>
      <c r="L237" s="29" t="e">
        <f>#REF!+L241</f>
        <v>#REF!</v>
      </c>
      <c r="M237" s="29" t="e">
        <f>#REF!+M241</f>
        <v>#REF!</v>
      </c>
      <c r="N237" s="29" t="e">
        <f>#REF!+N241</f>
        <v>#REF!</v>
      </c>
      <c r="O237" s="29" t="e">
        <f>#REF!+O241</f>
        <v>#REF!</v>
      </c>
      <c r="P237" s="29" t="e">
        <f>#REF!+P241</f>
        <v>#REF!</v>
      </c>
      <c r="Q237" s="29" t="e">
        <f>#REF!+Q241</f>
        <v>#REF!</v>
      </c>
      <c r="R237" s="29" t="e">
        <f>#REF!+R241</f>
        <v>#REF!</v>
      </c>
      <c r="S237" s="29" t="e">
        <f>#REF!+S241</f>
        <v>#REF!</v>
      </c>
      <c r="T237" s="29" t="e">
        <f>#REF!+T241</f>
        <v>#REF!</v>
      </c>
      <c r="U237" s="29" t="e">
        <f>#REF!+U241</f>
        <v>#REF!</v>
      </c>
      <c r="V237" s="29" t="e">
        <f>#REF!+V241</f>
        <v>#REF!</v>
      </c>
      <c r="W237" s="29" t="e">
        <f>#REF!+W241</f>
        <v>#REF!</v>
      </c>
      <c r="X237" s="73" t="e">
        <f>#REF!+X241</f>
        <v>#REF!</v>
      </c>
      <c r="Y237" s="59" t="e">
        <f>X237/G231*100</f>
        <v>#REF!</v>
      </c>
    </row>
    <row r="238" spans="1:25" ht="48" outlineLevel="6" thickBot="1">
      <c r="A238" s="94" t="s">
        <v>395</v>
      </c>
      <c r="B238" s="90">
        <v>951</v>
      </c>
      <c r="C238" s="91" t="s">
        <v>11</v>
      </c>
      <c r="D238" s="91" t="s">
        <v>398</v>
      </c>
      <c r="E238" s="91" t="s">
        <v>5</v>
      </c>
      <c r="F238" s="93"/>
      <c r="G238" s="145">
        <f>G239</f>
        <v>106.79</v>
      </c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73"/>
      <c r="Y238" s="59"/>
    </row>
    <row r="239" spans="1:25" ht="32.25" outlineLevel="6" thickBot="1">
      <c r="A239" s="5" t="s">
        <v>100</v>
      </c>
      <c r="B239" s="21">
        <v>951</v>
      </c>
      <c r="C239" s="6" t="s">
        <v>11</v>
      </c>
      <c r="D239" s="6" t="s">
        <v>399</v>
      </c>
      <c r="E239" s="6" t="s">
        <v>95</v>
      </c>
      <c r="F239" s="93"/>
      <c r="G239" s="148">
        <f>G240</f>
        <v>106.79</v>
      </c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73"/>
      <c r="Y239" s="59"/>
    </row>
    <row r="240" spans="1:25" ht="32.25" outlineLevel="6" thickBot="1">
      <c r="A240" s="99" t="s">
        <v>101</v>
      </c>
      <c r="B240" s="92">
        <v>951</v>
      </c>
      <c r="C240" s="93" t="s">
        <v>11</v>
      </c>
      <c r="D240" s="93" t="s">
        <v>399</v>
      </c>
      <c r="E240" s="93" t="s">
        <v>96</v>
      </c>
      <c r="F240" s="93"/>
      <c r="G240" s="144">
        <v>106.79</v>
      </c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73"/>
      <c r="Y240" s="59"/>
    </row>
    <row r="241" spans="1:25" ht="16.5" outlineLevel="3" thickBot="1">
      <c r="A241" s="108" t="s">
        <v>56</v>
      </c>
      <c r="B241" s="18">
        <v>951</v>
      </c>
      <c r="C241" s="39" t="s">
        <v>48</v>
      </c>
      <c r="D241" s="39" t="s">
        <v>261</v>
      </c>
      <c r="E241" s="39" t="s">
        <v>5</v>
      </c>
      <c r="F241" s="39"/>
      <c r="G241" s="156">
        <f>G277+G242+G253</f>
        <v>18118.388</v>
      </c>
      <c r="H241" s="31">
        <f aca="true" t="shared" si="32" ref="H241:X241">H243+H296</f>
        <v>0</v>
      </c>
      <c r="I241" s="31">
        <f t="shared" si="32"/>
        <v>0</v>
      </c>
      <c r="J241" s="31">
        <f t="shared" si="32"/>
        <v>0</v>
      </c>
      <c r="K241" s="31">
        <f t="shared" si="32"/>
        <v>0</v>
      </c>
      <c r="L241" s="31">
        <f t="shared" si="32"/>
        <v>0</v>
      </c>
      <c r="M241" s="31">
        <f t="shared" si="32"/>
        <v>0</v>
      </c>
      <c r="N241" s="31">
        <f t="shared" si="32"/>
        <v>0</v>
      </c>
      <c r="O241" s="31">
        <f t="shared" si="32"/>
        <v>0</v>
      </c>
      <c r="P241" s="31">
        <f t="shared" si="32"/>
        <v>0</v>
      </c>
      <c r="Q241" s="31">
        <f t="shared" si="32"/>
        <v>0</v>
      </c>
      <c r="R241" s="31">
        <f t="shared" si="32"/>
        <v>0</v>
      </c>
      <c r="S241" s="31">
        <f t="shared" si="32"/>
        <v>0</v>
      </c>
      <c r="T241" s="31">
        <f t="shared" si="32"/>
        <v>0</v>
      </c>
      <c r="U241" s="31">
        <f t="shared" si="32"/>
        <v>0</v>
      </c>
      <c r="V241" s="31">
        <f t="shared" si="32"/>
        <v>0</v>
      </c>
      <c r="W241" s="31">
        <f t="shared" si="32"/>
        <v>0</v>
      </c>
      <c r="X241" s="66">
        <f t="shared" si="32"/>
        <v>5468.4002</v>
      </c>
      <c r="Y241" s="59" t="e">
        <f>X241/G232*100</f>
        <v>#DIV/0!</v>
      </c>
    </row>
    <row r="242" spans="1:25" ht="16.5" outlineLevel="3" thickBot="1">
      <c r="A242" s="80" t="s">
        <v>214</v>
      </c>
      <c r="B242" s="19">
        <v>951</v>
      </c>
      <c r="C242" s="9" t="s">
        <v>216</v>
      </c>
      <c r="D242" s="9" t="s">
        <v>261</v>
      </c>
      <c r="E242" s="9" t="s">
        <v>5</v>
      </c>
      <c r="F242" s="9"/>
      <c r="G242" s="143">
        <f>G243+G248</f>
        <v>7224</v>
      </c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66"/>
      <c r="Y242" s="59"/>
    </row>
    <row r="243" spans="1:25" ht="35.25" customHeight="1" outlineLevel="3" thickBot="1">
      <c r="A243" s="112" t="s">
        <v>135</v>
      </c>
      <c r="B243" s="19">
        <v>951</v>
      </c>
      <c r="C243" s="9" t="s">
        <v>216</v>
      </c>
      <c r="D243" s="9" t="s">
        <v>262</v>
      </c>
      <c r="E243" s="9" t="s">
        <v>5</v>
      </c>
      <c r="F243" s="9"/>
      <c r="G243" s="143">
        <f>G244</f>
        <v>884</v>
      </c>
      <c r="H243" s="32">
        <f aca="true" t="shared" si="33" ref="H243:X243">H244</f>
        <v>0</v>
      </c>
      <c r="I243" s="32">
        <f t="shared" si="33"/>
        <v>0</v>
      </c>
      <c r="J243" s="32">
        <f t="shared" si="33"/>
        <v>0</v>
      </c>
      <c r="K243" s="32">
        <f t="shared" si="33"/>
        <v>0</v>
      </c>
      <c r="L243" s="32">
        <f t="shared" si="33"/>
        <v>0</v>
      </c>
      <c r="M243" s="32">
        <f t="shared" si="33"/>
        <v>0</v>
      </c>
      <c r="N243" s="32">
        <f t="shared" si="33"/>
        <v>0</v>
      </c>
      <c r="O243" s="32">
        <f t="shared" si="33"/>
        <v>0</v>
      </c>
      <c r="P243" s="32">
        <f t="shared" si="33"/>
        <v>0</v>
      </c>
      <c r="Q243" s="32">
        <f t="shared" si="33"/>
        <v>0</v>
      </c>
      <c r="R243" s="32">
        <f t="shared" si="33"/>
        <v>0</v>
      </c>
      <c r="S243" s="32">
        <f t="shared" si="33"/>
        <v>0</v>
      </c>
      <c r="T243" s="32">
        <f t="shared" si="33"/>
        <v>0</v>
      </c>
      <c r="U243" s="32">
        <f t="shared" si="33"/>
        <v>0</v>
      </c>
      <c r="V243" s="32">
        <f t="shared" si="33"/>
        <v>0</v>
      </c>
      <c r="W243" s="32">
        <f t="shared" si="33"/>
        <v>0</v>
      </c>
      <c r="X243" s="67">
        <f t="shared" si="33"/>
        <v>468.4002</v>
      </c>
      <c r="Y243" s="59" t="e">
        <f>X243/G234*100</f>
        <v>#DIV/0!</v>
      </c>
    </row>
    <row r="244" spans="1:25" ht="32.25" outlineLevel="5" thickBot="1">
      <c r="A244" s="112" t="s">
        <v>136</v>
      </c>
      <c r="B244" s="19">
        <v>951</v>
      </c>
      <c r="C244" s="9" t="s">
        <v>216</v>
      </c>
      <c r="D244" s="9" t="s">
        <v>263</v>
      </c>
      <c r="E244" s="9" t="s">
        <v>5</v>
      </c>
      <c r="F244" s="9"/>
      <c r="G244" s="143">
        <f>G245</f>
        <v>884</v>
      </c>
      <c r="H244" s="26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44"/>
      <c r="X244" s="65">
        <v>468.4002</v>
      </c>
      <c r="Y244" s="59" t="e">
        <f>X244/G235*100</f>
        <v>#DIV/0!</v>
      </c>
    </row>
    <row r="245" spans="1:25" ht="16.5" outlineLevel="5" thickBot="1">
      <c r="A245" s="149" t="s">
        <v>215</v>
      </c>
      <c r="B245" s="90">
        <v>951</v>
      </c>
      <c r="C245" s="91" t="s">
        <v>216</v>
      </c>
      <c r="D245" s="91" t="s">
        <v>295</v>
      </c>
      <c r="E245" s="91" t="s">
        <v>5</v>
      </c>
      <c r="F245" s="91"/>
      <c r="G245" s="145">
        <f>G246</f>
        <v>884</v>
      </c>
      <c r="H245" s="55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75"/>
      <c r="Y245" s="59"/>
    </row>
    <row r="246" spans="1:25" ht="17.25" customHeight="1" outlineLevel="5" thickBot="1">
      <c r="A246" s="5" t="s">
        <v>100</v>
      </c>
      <c r="B246" s="21">
        <v>951</v>
      </c>
      <c r="C246" s="6" t="s">
        <v>216</v>
      </c>
      <c r="D246" s="6" t="s">
        <v>295</v>
      </c>
      <c r="E246" s="6" t="s">
        <v>95</v>
      </c>
      <c r="F246" s="6"/>
      <c r="G246" s="148">
        <f>G247</f>
        <v>884</v>
      </c>
      <c r="H246" s="55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75"/>
      <c r="Y246" s="59"/>
    </row>
    <row r="247" spans="1:25" ht="32.25" outlineLevel="5" thickBot="1">
      <c r="A247" s="88" t="s">
        <v>101</v>
      </c>
      <c r="B247" s="92">
        <v>951</v>
      </c>
      <c r="C247" s="93" t="s">
        <v>216</v>
      </c>
      <c r="D247" s="93" t="s">
        <v>295</v>
      </c>
      <c r="E247" s="93" t="s">
        <v>96</v>
      </c>
      <c r="F247" s="93"/>
      <c r="G247" s="144">
        <v>884</v>
      </c>
      <c r="H247" s="55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75"/>
      <c r="Y247" s="59"/>
    </row>
    <row r="248" spans="1:25" ht="16.5" outlineLevel="5" thickBot="1">
      <c r="A248" s="13" t="s">
        <v>145</v>
      </c>
      <c r="B248" s="19">
        <v>951</v>
      </c>
      <c r="C248" s="11" t="s">
        <v>216</v>
      </c>
      <c r="D248" s="11" t="s">
        <v>261</v>
      </c>
      <c r="E248" s="11" t="s">
        <v>5</v>
      </c>
      <c r="F248" s="11"/>
      <c r="G248" s="12">
        <f>G249</f>
        <v>6340</v>
      </c>
      <c r="H248" s="55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75"/>
      <c r="Y248" s="59"/>
    </row>
    <row r="249" spans="1:25" ht="32.25" outlineLevel="5" thickBot="1">
      <c r="A249" s="114" t="s">
        <v>402</v>
      </c>
      <c r="B249" s="90">
        <v>951</v>
      </c>
      <c r="C249" s="107" t="s">
        <v>216</v>
      </c>
      <c r="D249" s="107" t="s">
        <v>403</v>
      </c>
      <c r="E249" s="107" t="s">
        <v>5</v>
      </c>
      <c r="F249" s="107"/>
      <c r="G249" s="123">
        <f>G250</f>
        <v>6340</v>
      </c>
      <c r="H249" s="55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75"/>
      <c r="Y249" s="59"/>
    </row>
    <row r="250" spans="1:25" ht="29.25" customHeight="1" outlineLevel="5" thickBot="1">
      <c r="A250" s="5" t="s">
        <v>405</v>
      </c>
      <c r="B250" s="21">
        <v>951</v>
      </c>
      <c r="C250" s="6" t="s">
        <v>216</v>
      </c>
      <c r="D250" s="6" t="s">
        <v>404</v>
      </c>
      <c r="E250" s="6" t="s">
        <v>5</v>
      </c>
      <c r="F250" s="11"/>
      <c r="G250" s="7">
        <f>G251</f>
        <v>6340</v>
      </c>
      <c r="H250" s="55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75"/>
      <c r="Y250" s="59"/>
    </row>
    <row r="251" spans="1:25" ht="21" customHeight="1" outlineLevel="5" thickBot="1">
      <c r="A251" s="88" t="s">
        <v>100</v>
      </c>
      <c r="B251" s="92">
        <v>951</v>
      </c>
      <c r="C251" s="93" t="s">
        <v>216</v>
      </c>
      <c r="D251" s="93" t="s">
        <v>404</v>
      </c>
      <c r="E251" s="93" t="s">
        <v>95</v>
      </c>
      <c r="F251" s="11"/>
      <c r="G251" s="98">
        <f>G252</f>
        <v>6340</v>
      </c>
      <c r="H251" s="55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75"/>
      <c r="Y251" s="59"/>
    </row>
    <row r="252" spans="1:25" ht="32.25" outlineLevel="5" thickBot="1">
      <c r="A252" s="88" t="s">
        <v>101</v>
      </c>
      <c r="B252" s="92">
        <v>951</v>
      </c>
      <c r="C252" s="93" t="s">
        <v>216</v>
      </c>
      <c r="D252" s="93" t="s">
        <v>404</v>
      </c>
      <c r="E252" s="93" t="s">
        <v>96</v>
      </c>
      <c r="F252" s="11"/>
      <c r="G252" s="98">
        <v>6340</v>
      </c>
      <c r="H252" s="55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75"/>
      <c r="Y252" s="59"/>
    </row>
    <row r="253" spans="1:25" ht="16.5" outlineLevel="5" thickBot="1">
      <c r="A253" s="80" t="s">
        <v>246</v>
      </c>
      <c r="B253" s="19">
        <v>951</v>
      </c>
      <c r="C253" s="9" t="s">
        <v>248</v>
      </c>
      <c r="D253" s="9" t="s">
        <v>261</v>
      </c>
      <c r="E253" s="9" t="s">
        <v>5</v>
      </c>
      <c r="F253" s="93"/>
      <c r="G253" s="143">
        <f>G254</f>
        <v>10878.666</v>
      </c>
      <c r="H253" s="55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75"/>
      <c r="Y253" s="59"/>
    </row>
    <row r="254" spans="1:25" ht="16.5" outlineLevel="5" thickBot="1">
      <c r="A254" s="13" t="s">
        <v>158</v>
      </c>
      <c r="B254" s="19">
        <v>951</v>
      </c>
      <c r="C254" s="9" t="s">
        <v>248</v>
      </c>
      <c r="D254" s="9" t="s">
        <v>261</v>
      </c>
      <c r="E254" s="9" t="s">
        <v>5</v>
      </c>
      <c r="F254" s="93"/>
      <c r="G254" s="143">
        <f>G255</f>
        <v>10878.666</v>
      </c>
      <c r="H254" s="55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75"/>
      <c r="Y254" s="59"/>
    </row>
    <row r="255" spans="1:25" ht="32.25" outlineLevel="5" thickBot="1">
      <c r="A255" s="94" t="s">
        <v>230</v>
      </c>
      <c r="B255" s="90">
        <v>951</v>
      </c>
      <c r="C255" s="91" t="s">
        <v>248</v>
      </c>
      <c r="D255" s="91" t="s">
        <v>296</v>
      </c>
      <c r="E255" s="91" t="s">
        <v>5</v>
      </c>
      <c r="F255" s="91"/>
      <c r="G255" s="145">
        <f>G262+G256+G265+G268+G271+G274</f>
        <v>10878.666</v>
      </c>
      <c r="H255" s="55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75"/>
      <c r="Y255" s="59"/>
    </row>
    <row r="256" spans="1:25" ht="48" outlineLevel="5" thickBot="1">
      <c r="A256" s="5" t="s">
        <v>213</v>
      </c>
      <c r="B256" s="21">
        <v>951</v>
      </c>
      <c r="C256" s="6" t="s">
        <v>248</v>
      </c>
      <c r="D256" s="6" t="s">
        <v>297</v>
      </c>
      <c r="E256" s="6" t="s">
        <v>5</v>
      </c>
      <c r="F256" s="6"/>
      <c r="G256" s="148">
        <f>G257+G260</f>
        <v>173.842</v>
      </c>
      <c r="H256" s="55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75"/>
      <c r="Y256" s="59"/>
    </row>
    <row r="257" spans="1:25" ht="19.5" customHeight="1" outlineLevel="5" thickBot="1">
      <c r="A257" s="88" t="s">
        <v>100</v>
      </c>
      <c r="B257" s="92">
        <v>951</v>
      </c>
      <c r="C257" s="93" t="s">
        <v>248</v>
      </c>
      <c r="D257" s="93" t="s">
        <v>297</v>
      </c>
      <c r="E257" s="93" t="s">
        <v>95</v>
      </c>
      <c r="F257" s="93"/>
      <c r="G257" s="144">
        <f>G258+G259</f>
        <v>173.842</v>
      </c>
      <c r="H257" s="55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75"/>
      <c r="Y257" s="59"/>
    </row>
    <row r="258" spans="1:25" ht="32.25" outlineLevel="5" thickBot="1">
      <c r="A258" s="88" t="s">
        <v>368</v>
      </c>
      <c r="B258" s="92">
        <v>951</v>
      </c>
      <c r="C258" s="93" t="s">
        <v>248</v>
      </c>
      <c r="D258" s="93" t="s">
        <v>297</v>
      </c>
      <c r="E258" s="93" t="s">
        <v>367</v>
      </c>
      <c r="F258" s="93"/>
      <c r="G258" s="144">
        <v>0</v>
      </c>
      <c r="H258" s="55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75"/>
      <c r="Y258" s="59"/>
    </row>
    <row r="259" spans="1:25" ht="32.25" outlineLevel="5" thickBot="1">
      <c r="A259" s="88" t="s">
        <v>101</v>
      </c>
      <c r="B259" s="92">
        <v>951</v>
      </c>
      <c r="C259" s="93" t="s">
        <v>248</v>
      </c>
      <c r="D259" s="93" t="s">
        <v>297</v>
      </c>
      <c r="E259" s="93" t="s">
        <v>96</v>
      </c>
      <c r="F259" s="93"/>
      <c r="G259" s="144">
        <v>173.842</v>
      </c>
      <c r="H259" s="55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75"/>
      <c r="Y259" s="59"/>
    </row>
    <row r="260" spans="1:25" ht="16.5" outlineLevel="5" thickBot="1">
      <c r="A260" s="88" t="s">
        <v>383</v>
      </c>
      <c r="B260" s="92">
        <v>951</v>
      </c>
      <c r="C260" s="93" t="s">
        <v>248</v>
      </c>
      <c r="D260" s="93" t="s">
        <v>297</v>
      </c>
      <c r="E260" s="93" t="s">
        <v>385</v>
      </c>
      <c r="F260" s="93"/>
      <c r="G260" s="144">
        <f>G261</f>
        <v>0</v>
      </c>
      <c r="H260" s="55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75"/>
      <c r="Y260" s="59"/>
    </row>
    <row r="261" spans="1:25" ht="48" outlineLevel="5" thickBot="1">
      <c r="A261" s="88" t="s">
        <v>384</v>
      </c>
      <c r="B261" s="92">
        <v>951</v>
      </c>
      <c r="C261" s="93" t="s">
        <v>248</v>
      </c>
      <c r="D261" s="93" t="s">
        <v>297</v>
      </c>
      <c r="E261" s="93" t="s">
        <v>386</v>
      </c>
      <c r="F261" s="93"/>
      <c r="G261" s="144">
        <v>0</v>
      </c>
      <c r="H261" s="55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75"/>
      <c r="Y261" s="59"/>
    </row>
    <row r="262" spans="1:25" ht="48" outlineLevel="5" thickBot="1">
      <c r="A262" s="5" t="s">
        <v>247</v>
      </c>
      <c r="B262" s="21">
        <v>951</v>
      </c>
      <c r="C262" s="6" t="s">
        <v>248</v>
      </c>
      <c r="D262" s="6" t="s">
        <v>298</v>
      </c>
      <c r="E262" s="6" t="s">
        <v>5</v>
      </c>
      <c r="F262" s="6"/>
      <c r="G262" s="148">
        <f>G263</f>
        <v>600.706</v>
      </c>
      <c r="H262" s="55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75"/>
      <c r="Y262" s="59"/>
    </row>
    <row r="263" spans="1:25" ht="18.75" customHeight="1" outlineLevel="5" thickBot="1">
      <c r="A263" s="88" t="s">
        <v>100</v>
      </c>
      <c r="B263" s="92">
        <v>951</v>
      </c>
      <c r="C263" s="93" t="s">
        <v>248</v>
      </c>
      <c r="D263" s="93" t="s">
        <v>298</v>
      </c>
      <c r="E263" s="93" t="s">
        <v>95</v>
      </c>
      <c r="F263" s="93"/>
      <c r="G263" s="144">
        <f>G264</f>
        <v>600.706</v>
      </c>
      <c r="H263" s="55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75"/>
      <c r="Y263" s="59"/>
    </row>
    <row r="264" spans="1:25" ht="32.25" outlineLevel="5" thickBot="1">
      <c r="A264" s="88" t="s">
        <v>101</v>
      </c>
      <c r="B264" s="92">
        <v>951</v>
      </c>
      <c r="C264" s="93" t="s">
        <v>248</v>
      </c>
      <c r="D264" s="93" t="s">
        <v>298</v>
      </c>
      <c r="E264" s="93" t="s">
        <v>96</v>
      </c>
      <c r="F264" s="93"/>
      <c r="G264" s="144">
        <v>600.706</v>
      </c>
      <c r="H264" s="55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75"/>
      <c r="Y264" s="59"/>
    </row>
    <row r="265" spans="1:25" ht="48" outlineLevel="5" thickBot="1">
      <c r="A265" s="5" t="s">
        <v>411</v>
      </c>
      <c r="B265" s="21">
        <v>951</v>
      </c>
      <c r="C265" s="6" t="s">
        <v>248</v>
      </c>
      <c r="D265" s="6" t="s">
        <v>410</v>
      </c>
      <c r="E265" s="6" t="s">
        <v>5</v>
      </c>
      <c r="F265" s="6"/>
      <c r="G265" s="148">
        <f>G266</f>
        <v>827.985</v>
      </c>
      <c r="H265" s="55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75"/>
      <c r="Y265" s="59"/>
    </row>
    <row r="266" spans="1:25" ht="32.25" outlineLevel="5" thickBot="1">
      <c r="A266" s="88" t="s">
        <v>100</v>
      </c>
      <c r="B266" s="92">
        <v>951</v>
      </c>
      <c r="C266" s="93" t="s">
        <v>248</v>
      </c>
      <c r="D266" s="93" t="s">
        <v>410</v>
      </c>
      <c r="E266" s="93" t="s">
        <v>95</v>
      </c>
      <c r="F266" s="93"/>
      <c r="G266" s="144">
        <f>G267</f>
        <v>827.985</v>
      </c>
      <c r="H266" s="55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75"/>
      <c r="Y266" s="59"/>
    </row>
    <row r="267" spans="1:25" ht="32.25" outlineLevel="5" thickBot="1">
      <c r="A267" s="88" t="s">
        <v>368</v>
      </c>
      <c r="B267" s="92">
        <v>951</v>
      </c>
      <c r="C267" s="93" t="s">
        <v>248</v>
      </c>
      <c r="D267" s="93" t="s">
        <v>410</v>
      </c>
      <c r="E267" s="93" t="s">
        <v>367</v>
      </c>
      <c r="F267" s="93"/>
      <c r="G267" s="144">
        <v>827.985</v>
      </c>
      <c r="H267" s="55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75"/>
      <c r="Y267" s="59"/>
    </row>
    <row r="268" spans="1:25" ht="48" outlineLevel="5" thickBot="1">
      <c r="A268" s="5" t="s">
        <v>412</v>
      </c>
      <c r="B268" s="21">
        <v>951</v>
      </c>
      <c r="C268" s="6" t="s">
        <v>248</v>
      </c>
      <c r="D268" s="6" t="s">
        <v>413</v>
      </c>
      <c r="E268" s="6" t="s">
        <v>5</v>
      </c>
      <c r="F268" s="6"/>
      <c r="G268" s="148">
        <f>G269</f>
        <v>3311</v>
      </c>
      <c r="H268" s="55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75"/>
      <c r="Y268" s="59"/>
    </row>
    <row r="269" spans="1:25" ht="32.25" outlineLevel="5" thickBot="1">
      <c r="A269" s="88" t="s">
        <v>100</v>
      </c>
      <c r="B269" s="92">
        <v>951</v>
      </c>
      <c r="C269" s="93" t="s">
        <v>248</v>
      </c>
      <c r="D269" s="93" t="s">
        <v>413</v>
      </c>
      <c r="E269" s="93" t="s">
        <v>95</v>
      </c>
      <c r="F269" s="93"/>
      <c r="G269" s="144">
        <f>G270</f>
        <v>3311</v>
      </c>
      <c r="H269" s="55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75"/>
      <c r="Y269" s="59"/>
    </row>
    <row r="270" spans="1:25" ht="32.25" outlineLevel="5" thickBot="1">
      <c r="A270" s="88" t="s">
        <v>368</v>
      </c>
      <c r="B270" s="92">
        <v>951</v>
      </c>
      <c r="C270" s="93" t="s">
        <v>248</v>
      </c>
      <c r="D270" s="93" t="s">
        <v>413</v>
      </c>
      <c r="E270" s="93" t="s">
        <v>367</v>
      </c>
      <c r="F270" s="93"/>
      <c r="G270" s="144">
        <v>3311</v>
      </c>
      <c r="H270" s="55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75"/>
      <c r="Y270" s="59"/>
    </row>
    <row r="271" spans="1:25" ht="48" outlineLevel="5" thickBot="1">
      <c r="A271" s="5" t="s">
        <v>430</v>
      </c>
      <c r="B271" s="21">
        <v>951</v>
      </c>
      <c r="C271" s="6" t="s">
        <v>248</v>
      </c>
      <c r="D271" s="6" t="s">
        <v>428</v>
      </c>
      <c r="E271" s="6" t="s">
        <v>5</v>
      </c>
      <c r="F271" s="93"/>
      <c r="G271" s="148">
        <f>G272</f>
        <v>1193.173</v>
      </c>
      <c r="H271" s="55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75"/>
      <c r="Y271" s="59"/>
    </row>
    <row r="272" spans="1:25" ht="32.25" outlineLevel="5" thickBot="1">
      <c r="A272" s="88" t="s">
        <v>100</v>
      </c>
      <c r="B272" s="92">
        <v>951</v>
      </c>
      <c r="C272" s="93" t="s">
        <v>248</v>
      </c>
      <c r="D272" s="93" t="s">
        <v>428</v>
      </c>
      <c r="E272" s="93" t="s">
        <v>95</v>
      </c>
      <c r="F272" s="93"/>
      <c r="G272" s="144">
        <f>G273</f>
        <v>1193.173</v>
      </c>
      <c r="H272" s="55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75"/>
      <c r="Y272" s="59"/>
    </row>
    <row r="273" spans="1:25" ht="32.25" outlineLevel="5" thickBot="1">
      <c r="A273" s="88" t="s">
        <v>368</v>
      </c>
      <c r="B273" s="92">
        <v>951</v>
      </c>
      <c r="C273" s="93" t="s">
        <v>248</v>
      </c>
      <c r="D273" s="93" t="s">
        <v>428</v>
      </c>
      <c r="E273" s="93" t="s">
        <v>367</v>
      </c>
      <c r="F273" s="93"/>
      <c r="G273" s="144">
        <v>1193.173</v>
      </c>
      <c r="H273" s="55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75"/>
      <c r="Y273" s="59"/>
    </row>
    <row r="274" spans="1:25" ht="63.75" outlineLevel="5" thickBot="1">
      <c r="A274" s="5" t="s">
        <v>431</v>
      </c>
      <c r="B274" s="21">
        <v>951</v>
      </c>
      <c r="C274" s="6" t="s">
        <v>248</v>
      </c>
      <c r="D274" s="6" t="s">
        <v>429</v>
      </c>
      <c r="E274" s="6" t="s">
        <v>5</v>
      </c>
      <c r="F274" s="93"/>
      <c r="G274" s="148">
        <f>G275</f>
        <v>4771.96</v>
      </c>
      <c r="H274" s="55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75"/>
      <c r="Y274" s="59"/>
    </row>
    <row r="275" spans="1:25" ht="32.25" outlineLevel="5" thickBot="1">
      <c r="A275" s="88" t="s">
        <v>100</v>
      </c>
      <c r="B275" s="92">
        <v>951</v>
      </c>
      <c r="C275" s="93" t="s">
        <v>248</v>
      </c>
      <c r="D275" s="93" t="s">
        <v>429</v>
      </c>
      <c r="E275" s="93" t="s">
        <v>95</v>
      </c>
      <c r="F275" s="93"/>
      <c r="G275" s="144">
        <f>G276</f>
        <v>4771.96</v>
      </c>
      <c r="H275" s="55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75"/>
      <c r="Y275" s="59"/>
    </row>
    <row r="276" spans="1:25" ht="16.5" outlineLevel="5" thickBot="1">
      <c r="A276" s="88"/>
      <c r="B276" s="92">
        <v>951</v>
      </c>
      <c r="C276" s="93" t="s">
        <v>248</v>
      </c>
      <c r="D276" s="93" t="s">
        <v>429</v>
      </c>
      <c r="E276" s="93" t="s">
        <v>367</v>
      </c>
      <c r="F276" s="93"/>
      <c r="G276" s="144">
        <v>4771.96</v>
      </c>
      <c r="H276" s="55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75"/>
      <c r="Y276" s="59"/>
    </row>
    <row r="277" spans="1:25" ht="16.5" customHeight="1" outlineLevel="5" thickBot="1">
      <c r="A277" s="8" t="s">
        <v>33</v>
      </c>
      <c r="B277" s="19">
        <v>951</v>
      </c>
      <c r="C277" s="9" t="s">
        <v>12</v>
      </c>
      <c r="D277" s="9" t="s">
        <v>261</v>
      </c>
      <c r="E277" s="9" t="s">
        <v>5</v>
      </c>
      <c r="F277" s="9"/>
      <c r="G277" s="143">
        <f>G289+G278</f>
        <v>15.722</v>
      </c>
      <c r="H277" s="55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75"/>
      <c r="Y277" s="59"/>
    </row>
    <row r="278" spans="1:25" ht="32.25" outlineLevel="5" thickBot="1">
      <c r="A278" s="112" t="s">
        <v>135</v>
      </c>
      <c r="B278" s="19">
        <v>951</v>
      </c>
      <c r="C278" s="9" t="s">
        <v>12</v>
      </c>
      <c r="D278" s="9" t="s">
        <v>262</v>
      </c>
      <c r="E278" s="9" t="s">
        <v>5</v>
      </c>
      <c r="F278" s="9"/>
      <c r="G278" s="143">
        <f>G279</f>
        <v>15.722</v>
      </c>
      <c r="H278" s="55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75"/>
      <c r="Y278" s="59"/>
    </row>
    <row r="279" spans="1:25" ht="32.25" outlineLevel="5" thickBot="1">
      <c r="A279" s="112" t="s">
        <v>136</v>
      </c>
      <c r="B279" s="19">
        <v>951</v>
      </c>
      <c r="C279" s="9" t="s">
        <v>12</v>
      </c>
      <c r="D279" s="9" t="s">
        <v>263</v>
      </c>
      <c r="E279" s="9" t="s">
        <v>5</v>
      </c>
      <c r="F279" s="9"/>
      <c r="G279" s="143">
        <f>G280+G286</f>
        <v>15.722</v>
      </c>
      <c r="H279" s="55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75"/>
      <c r="Y279" s="59"/>
    </row>
    <row r="280" spans="1:25" ht="48" outlineLevel="5" thickBot="1">
      <c r="A280" s="114" t="s">
        <v>197</v>
      </c>
      <c r="B280" s="90">
        <v>951</v>
      </c>
      <c r="C280" s="91" t="s">
        <v>12</v>
      </c>
      <c r="D280" s="91" t="s">
        <v>299</v>
      </c>
      <c r="E280" s="91" t="s">
        <v>5</v>
      </c>
      <c r="F280" s="91"/>
      <c r="G280" s="145">
        <f>G281+G284</f>
        <v>0.722</v>
      </c>
      <c r="H280" s="55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75"/>
      <c r="Y280" s="59"/>
    </row>
    <row r="281" spans="1:25" ht="32.25" outlineLevel="5" thickBot="1">
      <c r="A281" s="5" t="s">
        <v>94</v>
      </c>
      <c r="B281" s="21">
        <v>951</v>
      </c>
      <c r="C281" s="6" t="s">
        <v>12</v>
      </c>
      <c r="D281" s="6" t="s">
        <v>299</v>
      </c>
      <c r="E281" s="6" t="s">
        <v>91</v>
      </c>
      <c r="F281" s="6"/>
      <c r="G281" s="148">
        <f>G282+G283</f>
        <v>0.61</v>
      </c>
      <c r="H281" s="55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75"/>
      <c r="Y281" s="59"/>
    </row>
    <row r="282" spans="1:25" ht="19.5" customHeight="1" outlineLevel="5" thickBot="1">
      <c r="A282" s="88" t="s">
        <v>258</v>
      </c>
      <c r="B282" s="92">
        <v>951</v>
      </c>
      <c r="C282" s="93" t="s">
        <v>12</v>
      </c>
      <c r="D282" s="93" t="s">
        <v>299</v>
      </c>
      <c r="E282" s="93" t="s">
        <v>92</v>
      </c>
      <c r="F282" s="93"/>
      <c r="G282" s="144">
        <v>0.47</v>
      </c>
      <c r="H282" s="55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75"/>
      <c r="Y282" s="59"/>
    </row>
    <row r="283" spans="1:25" ht="48" outlineLevel="5" thickBot="1">
      <c r="A283" s="88" t="s">
        <v>253</v>
      </c>
      <c r="B283" s="92">
        <v>951</v>
      </c>
      <c r="C283" s="93" t="s">
        <v>12</v>
      </c>
      <c r="D283" s="93" t="s">
        <v>299</v>
      </c>
      <c r="E283" s="93" t="s">
        <v>254</v>
      </c>
      <c r="F283" s="93"/>
      <c r="G283" s="144">
        <v>0.14</v>
      </c>
      <c r="H283" s="55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75"/>
      <c r="Y283" s="59"/>
    </row>
    <row r="284" spans="1:25" ht="32.25" outlineLevel="5" thickBot="1">
      <c r="A284" s="5" t="s">
        <v>100</v>
      </c>
      <c r="B284" s="21">
        <v>951</v>
      </c>
      <c r="C284" s="6" t="s">
        <v>12</v>
      </c>
      <c r="D284" s="6" t="s">
        <v>299</v>
      </c>
      <c r="E284" s="6" t="s">
        <v>95</v>
      </c>
      <c r="F284" s="6"/>
      <c r="G284" s="148">
        <f>G285</f>
        <v>0.112</v>
      </c>
      <c r="H284" s="55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75"/>
      <c r="Y284" s="59"/>
    </row>
    <row r="285" spans="1:25" ht="32.25" outlineLevel="5" thickBot="1">
      <c r="A285" s="88" t="s">
        <v>101</v>
      </c>
      <c r="B285" s="92">
        <v>951</v>
      </c>
      <c r="C285" s="93" t="s">
        <v>12</v>
      </c>
      <c r="D285" s="93" t="s">
        <v>299</v>
      </c>
      <c r="E285" s="93" t="s">
        <v>96</v>
      </c>
      <c r="F285" s="93"/>
      <c r="G285" s="144">
        <v>0.112</v>
      </c>
      <c r="H285" s="55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75"/>
      <c r="Y285" s="59"/>
    </row>
    <row r="286" spans="1:25" ht="18.75" customHeight="1" outlineLevel="5" thickBot="1">
      <c r="A286" s="94" t="s">
        <v>217</v>
      </c>
      <c r="B286" s="90">
        <v>951</v>
      </c>
      <c r="C286" s="91" t="s">
        <v>12</v>
      </c>
      <c r="D286" s="91" t="s">
        <v>300</v>
      </c>
      <c r="E286" s="91" t="s">
        <v>5</v>
      </c>
      <c r="F286" s="91"/>
      <c r="G286" s="16">
        <f>G287</f>
        <v>15</v>
      </c>
      <c r="H286" s="55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75"/>
      <c r="Y286" s="59"/>
    </row>
    <row r="287" spans="1:25" ht="18.75" customHeight="1" outlineLevel="5" thickBot="1">
      <c r="A287" s="5" t="s">
        <v>100</v>
      </c>
      <c r="B287" s="21">
        <v>951</v>
      </c>
      <c r="C287" s="6" t="s">
        <v>12</v>
      </c>
      <c r="D287" s="6" t="s">
        <v>300</v>
      </c>
      <c r="E287" s="6" t="s">
        <v>95</v>
      </c>
      <c r="F287" s="6"/>
      <c r="G287" s="7">
        <f>G288</f>
        <v>15</v>
      </c>
      <c r="H287" s="55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75"/>
      <c r="Y287" s="59"/>
    </row>
    <row r="288" spans="1:25" ht="32.25" outlineLevel="5" thickBot="1">
      <c r="A288" s="88" t="s">
        <v>101</v>
      </c>
      <c r="B288" s="92">
        <v>951</v>
      </c>
      <c r="C288" s="93" t="s">
        <v>12</v>
      </c>
      <c r="D288" s="93" t="s">
        <v>300</v>
      </c>
      <c r="E288" s="93" t="s">
        <v>96</v>
      </c>
      <c r="F288" s="93"/>
      <c r="G288" s="98">
        <v>15</v>
      </c>
      <c r="H288" s="55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75"/>
      <c r="Y288" s="59"/>
    </row>
    <row r="289" spans="1:25" ht="16.5" outlineLevel="5" thickBot="1">
      <c r="A289" s="13" t="s">
        <v>158</v>
      </c>
      <c r="B289" s="19">
        <v>951</v>
      </c>
      <c r="C289" s="11" t="s">
        <v>12</v>
      </c>
      <c r="D289" s="11" t="s">
        <v>261</v>
      </c>
      <c r="E289" s="11" t="s">
        <v>5</v>
      </c>
      <c r="F289" s="11"/>
      <c r="G289" s="146">
        <f>G290</f>
        <v>0</v>
      </c>
      <c r="H289" s="55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75"/>
      <c r="Y289" s="59"/>
    </row>
    <row r="290" spans="1:25" ht="32.25" outlineLevel="5" thickBot="1">
      <c r="A290" s="8" t="s">
        <v>230</v>
      </c>
      <c r="B290" s="19">
        <v>951</v>
      </c>
      <c r="C290" s="9" t="s">
        <v>12</v>
      </c>
      <c r="D290" s="9" t="s">
        <v>296</v>
      </c>
      <c r="E290" s="9" t="s">
        <v>5</v>
      </c>
      <c r="F290" s="9"/>
      <c r="G290" s="143">
        <f>G291</f>
        <v>0</v>
      </c>
      <c r="H290" s="55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75"/>
      <c r="Y290" s="59"/>
    </row>
    <row r="291" spans="1:25" ht="48" outlineLevel="5" thickBot="1">
      <c r="A291" s="94" t="s">
        <v>213</v>
      </c>
      <c r="B291" s="90">
        <v>951</v>
      </c>
      <c r="C291" s="91" t="s">
        <v>12</v>
      </c>
      <c r="D291" s="91" t="s">
        <v>297</v>
      </c>
      <c r="E291" s="91" t="s">
        <v>5</v>
      </c>
      <c r="F291" s="91"/>
      <c r="G291" s="145">
        <f>G292</f>
        <v>0</v>
      </c>
      <c r="H291" s="55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75"/>
      <c r="Y291" s="59"/>
    </row>
    <row r="292" spans="1:25" ht="15.75" customHeight="1" outlineLevel="5" thickBot="1">
      <c r="A292" s="5" t="s">
        <v>100</v>
      </c>
      <c r="B292" s="21">
        <v>951</v>
      </c>
      <c r="C292" s="6" t="s">
        <v>12</v>
      </c>
      <c r="D292" s="6" t="s">
        <v>297</v>
      </c>
      <c r="E292" s="6" t="s">
        <v>95</v>
      </c>
      <c r="F292" s="6"/>
      <c r="G292" s="148">
        <f>G293</f>
        <v>0</v>
      </c>
      <c r="H292" s="55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75"/>
      <c r="Y292" s="59"/>
    </row>
    <row r="293" spans="1:25" ht="32.25" outlineLevel="5" thickBot="1">
      <c r="A293" s="88" t="s">
        <v>101</v>
      </c>
      <c r="B293" s="92">
        <v>951</v>
      </c>
      <c r="C293" s="93" t="s">
        <v>12</v>
      </c>
      <c r="D293" s="93" t="s">
        <v>297</v>
      </c>
      <c r="E293" s="93" t="s">
        <v>96</v>
      </c>
      <c r="F293" s="93"/>
      <c r="G293" s="144">
        <v>0</v>
      </c>
      <c r="H293" s="55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75"/>
      <c r="Y293" s="59"/>
    </row>
    <row r="294" spans="1:25" ht="19.5" outlineLevel="5" thickBot="1">
      <c r="A294" s="108" t="s">
        <v>47</v>
      </c>
      <c r="B294" s="18">
        <v>951</v>
      </c>
      <c r="C294" s="14" t="s">
        <v>46</v>
      </c>
      <c r="D294" s="14" t="s">
        <v>261</v>
      </c>
      <c r="E294" s="14" t="s">
        <v>5</v>
      </c>
      <c r="F294" s="14"/>
      <c r="G294" s="142">
        <f>G295+G301+G306</f>
        <v>13375</v>
      </c>
      <c r="H294" s="55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75"/>
      <c r="Y294" s="59"/>
    </row>
    <row r="295" spans="1:25" ht="16.5" outlineLevel="5" thickBot="1">
      <c r="A295" s="124" t="s">
        <v>387</v>
      </c>
      <c r="B295" s="18">
        <v>951</v>
      </c>
      <c r="C295" s="39" t="s">
        <v>388</v>
      </c>
      <c r="D295" s="39" t="s">
        <v>261</v>
      </c>
      <c r="E295" s="39" t="s">
        <v>5</v>
      </c>
      <c r="F295" s="39"/>
      <c r="G295" s="156">
        <f>G296</f>
        <v>11645</v>
      </c>
      <c r="H295" s="55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75"/>
      <c r="Y295" s="59"/>
    </row>
    <row r="296" spans="1:25" ht="32.25" outlineLevel="4" thickBot="1">
      <c r="A296" s="80" t="s">
        <v>205</v>
      </c>
      <c r="B296" s="19">
        <v>951</v>
      </c>
      <c r="C296" s="9" t="s">
        <v>388</v>
      </c>
      <c r="D296" s="9" t="s">
        <v>301</v>
      </c>
      <c r="E296" s="9" t="s">
        <v>5</v>
      </c>
      <c r="F296" s="9"/>
      <c r="G296" s="143">
        <f>G297</f>
        <v>11645</v>
      </c>
      <c r="H296" s="32">
        <f aca="true" t="shared" si="34" ref="H296:X296">H297+H299</f>
        <v>0</v>
      </c>
      <c r="I296" s="32">
        <f t="shared" si="34"/>
        <v>0</v>
      </c>
      <c r="J296" s="32">
        <f t="shared" si="34"/>
        <v>0</v>
      </c>
      <c r="K296" s="32">
        <f t="shared" si="34"/>
        <v>0</v>
      </c>
      <c r="L296" s="32">
        <f t="shared" si="34"/>
        <v>0</v>
      </c>
      <c r="M296" s="32">
        <f t="shared" si="34"/>
        <v>0</v>
      </c>
      <c r="N296" s="32">
        <f t="shared" si="34"/>
        <v>0</v>
      </c>
      <c r="O296" s="32">
        <f t="shared" si="34"/>
        <v>0</v>
      </c>
      <c r="P296" s="32">
        <f t="shared" si="34"/>
        <v>0</v>
      </c>
      <c r="Q296" s="32">
        <f t="shared" si="34"/>
        <v>0</v>
      </c>
      <c r="R296" s="32">
        <f t="shared" si="34"/>
        <v>0</v>
      </c>
      <c r="S296" s="32">
        <f t="shared" si="34"/>
        <v>0</v>
      </c>
      <c r="T296" s="32">
        <f t="shared" si="34"/>
        <v>0</v>
      </c>
      <c r="U296" s="32">
        <f t="shared" si="34"/>
        <v>0</v>
      </c>
      <c r="V296" s="32">
        <f t="shared" si="34"/>
        <v>0</v>
      </c>
      <c r="W296" s="32">
        <f t="shared" si="34"/>
        <v>0</v>
      </c>
      <c r="X296" s="32">
        <f t="shared" si="34"/>
        <v>5000</v>
      </c>
      <c r="Y296" s="59" t="e">
        <f>X296/G290*100</f>
        <v>#DIV/0!</v>
      </c>
    </row>
    <row r="297" spans="1:25" ht="33" customHeight="1" outlineLevel="5" thickBot="1">
      <c r="A297" s="125" t="s">
        <v>159</v>
      </c>
      <c r="B297" s="132">
        <v>951</v>
      </c>
      <c r="C297" s="91" t="s">
        <v>388</v>
      </c>
      <c r="D297" s="91" t="s">
        <v>302</v>
      </c>
      <c r="E297" s="91" t="s">
        <v>5</v>
      </c>
      <c r="F297" s="95"/>
      <c r="G297" s="145">
        <f>G298</f>
        <v>11645</v>
      </c>
      <c r="H297" s="26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44"/>
      <c r="X297" s="65">
        <v>0</v>
      </c>
      <c r="Y297" s="59" t="e">
        <f>X297/G291*100</f>
        <v>#DIV/0!</v>
      </c>
    </row>
    <row r="298" spans="1:25" ht="22.5" customHeight="1" outlineLevel="5" thickBot="1">
      <c r="A298" s="5" t="s">
        <v>120</v>
      </c>
      <c r="B298" s="21">
        <v>951</v>
      </c>
      <c r="C298" s="6" t="s">
        <v>388</v>
      </c>
      <c r="D298" s="6" t="s">
        <v>302</v>
      </c>
      <c r="E298" s="6" t="s">
        <v>5</v>
      </c>
      <c r="F298" s="78"/>
      <c r="G298" s="148">
        <f>G299+G300</f>
        <v>11645</v>
      </c>
      <c r="H298" s="26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44"/>
      <c r="X298" s="65"/>
      <c r="Y298" s="59"/>
    </row>
    <row r="299" spans="1:25" ht="48" outlineLevel="5" thickBot="1">
      <c r="A299" s="96" t="s">
        <v>206</v>
      </c>
      <c r="B299" s="134">
        <v>951</v>
      </c>
      <c r="C299" s="93" t="s">
        <v>388</v>
      </c>
      <c r="D299" s="93" t="s">
        <v>302</v>
      </c>
      <c r="E299" s="93" t="s">
        <v>89</v>
      </c>
      <c r="F299" s="97"/>
      <c r="G299" s="144">
        <v>11645</v>
      </c>
      <c r="H299" s="26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44"/>
      <c r="X299" s="65">
        <v>5000</v>
      </c>
      <c r="Y299" s="59" t="e">
        <f>X299/G293*100</f>
        <v>#DIV/0!</v>
      </c>
    </row>
    <row r="300" spans="1:25" ht="19.5" outlineLevel="5" thickBot="1">
      <c r="A300" s="96" t="s">
        <v>87</v>
      </c>
      <c r="B300" s="134">
        <v>951</v>
      </c>
      <c r="C300" s="93" t="s">
        <v>388</v>
      </c>
      <c r="D300" s="93" t="s">
        <v>354</v>
      </c>
      <c r="E300" s="93" t="s">
        <v>88</v>
      </c>
      <c r="F300" s="97"/>
      <c r="G300" s="144">
        <v>0</v>
      </c>
      <c r="H300" s="55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75"/>
      <c r="Y300" s="59"/>
    </row>
    <row r="301" spans="1:25" ht="32.25" outlineLevel="5" thickBot="1">
      <c r="A301" s="124" t="s">
        <v>58</v>
      </c>
      <c r="B301" s="18">
        <v>951</v>
      </c>
      <c r="C301" s="39" t="s">
        <v>57</v>
      </c>
      <c r="D301" s="39" t="s">
        <v>261</v>
      </c>
      <c r="E301" s="39" t="s">
        <v>5</v>
      </c>
      <c r="F301" s="39"/>
      <c r="G301" s="119">
        <f>G302</f>
        <v>30</v>
      </c>
      <c r="H301" s="55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75"/>
      <c r="Y301" s="59"/>
    </row>
    <row r="302" spans="1:25" ht="19.5" outlineLevel="6" thickBot="1">
      <c r="A302" s="8" t="s">
        <v>231</v>
      </c>
      <c r="B302" s="19">
        <v>951</v>
      </c>
      <c r="C302" s="9" t="s">
        <v>57</v>
      </c>
      <c r="D302" s="9" t="s">
        <v>303</v>
      </c>
      <c r="E302" s="9" t="s">
        <v>5</v>
      </c>
      <c r="F302" s="9"/>
      <c r="G302" s="10">
        <f>G303</f>
        <v>30</v>
      </c>
      <c r="H302" s="29">
        <f aca="true" t="shared" si="35" ref="H302:X302">H310+H315</f>
        <v>0</v>
      </c>
      <c r="I302" s="29">
        <f t="shared" si="35"/>
        <v>0</v>
      </c>
      <c r="J302" s="29">
        <f t="shared" si="35"/>
        <v>0</v>
      </c>
      <c r="K302" s="29">
        <f t="shared" si="35"/>
        <v>0</v>
      </c>
      <c r="L302" s="29">
        <f t="shared" si="35"/>
        <v>0</v>
      </c>
      <c r="M302" s="29">
        <f t="shared" si="35"/>
        <v>0</v>
      </c>
      <c r="N302" s="29">
        <f t="shared" si="35"/>
        <v>0</v>
      </c>
      <c r="O302" s="29">
        <f t="shared" si="35"/>
        <v>0</v>
      </c>
      <c r="P302" s="29">
        <f t="shared" si="35"/>
        <v>0</v>
      </c>
      <c r="Q302" s="29">
        <f t="shared" si="35"/>
        <v>0</v>
      </c>
      <c r="R302" s="29">
        <f t="shared" si="35"/>
        <v>0</v>
      </c>
      <c r="S302" s="29">
        <f t="shared" si="35"/>
        <v>0</v>
      </c>
      <c r="T302" s="29">
        <f t="shared" si="35"/>
        <v>0</v>
      </c>
      <c r="U302" s="29">
        <f t="shared" si="35"/>
        <v>0</v>
      </c>
      <c r="V302" s="29">
        <f t="shared" si="35"/>
        <v>0</v>
      </c>
      <c r="W302" s="29">
        <f t="shared" si="35"/>
        <v>0</v>
      </c>
      <c r="X302" s="73">
        <f t="shared" si="35"/>
        <v>1409.01825</v>
      </c>
      <c r="Y302" s="59">
        <f>X302/G296*100</f>
        <v>12.099770287677115</v>
      </c>
    </row>
    <row r="303" spans="1:25" ht="33" customHeight="1" outlineLevel="6" thickBot="1">
      <c r="A303" s="114" t="s">
        <v>160</v>
      </c>
      <c r="B303" s="90">
        <v>951</v>
      </c>
      <c r="C303" s="91" t="s">
        <v>57</v>
      </c>
      <c r="D303" s="91" t="s">
        <v>304</v>
      </c>
      <c r="E303" s="91" t="s">
        <v>5</v>
      </c>
      <c r="F303" s="91"/>
      <c r="G303" s="16">
        <f>G304</f>
        <v>30</v>
      </c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73"/>
      <c r="Y303" s="59"/>
    </row>
    <row r="304" spans="1:25" ht="19.5" customHeight="1" outlineLevel="6" thickBot="1">
      <c r="A304" s="5" t="s">
        <v>100</v>
      </c>
      <c r="B304" s="21">
        <v>951</v>
      </c>
      <c r="C304" s="6" t="s">
        <v>57</v>
      </c>
      <c r="D304" s="6" t="s">
        <v>304</v>
      </c>
      <c r="E304" s="6" t="s">
        <v>95</v>
      </c>
      <c r="F304" s="6"/>
      <c r="G304" s="7">
        <f>G305</f>
        <v>30</v>
      </c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73"/>
      <c r="Y304" s="59"/>
    </row>
    <row r="305" spans="1:25" ht="32.25" outlineLevel="6" thickBot="1">
      <c r="A305" s="88" t="s">
        <v>101</v>
      </c>
      <c r="B305" s="92">
        <v>951</v>
      </c>
      <c r="C305" s="93" t="s">
        <v>57</v>
      </c>
      <c r="D305" s="93" t="s">
        <v>304</v>
      </c>
      <c r="E305" s="93" t="s">
        <v>96</v>
      </c>
      <c r="F305" s="93"/>
      <c r="G305" s="98">
        <v>30</v>
      </c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73"/>
      <c r="Y305" s="59"/>
    </row>
    <row r="306" spans="1:25" ht="19.5" outlineLevel="6" thickBot="1">
      <c r="A306" s="124" t="s">
        <v>34</v>
      </c>
      <c r="B306" s="18">
        <v>951</v>
      </c>
      <c r="C306" s="39" t="s">
        <v>13</v>
      </c>
      <c r="D306" s="39" t="s">
        <v>261</v>
      </c>
      <c r="E306" s="39" t="s">
        <v>5</v>
      </c>
      <c r="F306" s="39"/>
      <c r="G306" s="156">
        <f>G307</f>
        <v>1700</v>
      </c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73"/>
      <c r="Y306" s="59"/>
    </row>
    <row r="307" spans="1:25" ht="32.25" outlineLevel="6" thickBot="1">
      <c r="A307" s="112" t="s">
        <v>135</v>
      </c>
      <c r="B307" s="19">
        <v>951</v>
      </c>
      <c r="C307" s="9" t="s">
        <v>13</v>
      </c>
      <c r="D307" s="9" t="s">
        <v>262</v>
      </c>
      <c r="E307" s="9" t="s">
        <v>5</v>
      </c>
      <c r="F307" s="9"/>
      <c r="G307" s="143">
        <f>G308</f>
        <v>1700</v>
      </c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73"/>
      <c r="Y307" s="59"/>
    </row>
    <row r="308" spans="1:25" ht="32.25" outlineLevel="6" thickBot="1">
      <c r="A308" s="112" t="s">
        <v>136</v>
      </c>
      <c r="B308" s="19">
        <v>951</v>
      </c>
      <c r="C308" s="11" t="s">
        <v>13</v>
      </c>
      <c r="D308" s="11" t="s">
        <v>263</v>
      </c>
      <c r="E308" s="11" t="s">
        <v>5</v>
      </c>
      <c r="F308" s="11"/>
      <c r="G308" s="146">
        <f>G309</f>
        <v>1700</v>
      </c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73"/>
      <c r="Y308" s="59"/>
    </row>
    <row r="309" spans="1:25" ht="48" outlineLevel="6" thickBot="1">
      <c r="A309" s="113" t="s">
        <v>204</v>
      </c>
      <c r="B309" s="130">
        <v>951</v>
      </c>
      <c r="C309" s="91" t="s">
        <v>13</v>
      </c>
      <c r="D309" s="91" t="s">
        <v>265</v>
      </c>
      <c r="E309" s="91" t="s">
        <v>5</v>
      </c>
      <c r="F309" s="91"/>
      <c r="G309" s="145">
        <f>G310+G314</f>
        <v>1700</v>
      </c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73"/>
      <c r="Y309" s="59"/>
    </row>
    <row r="310" spans="1:25" ht="32.25" outlineLevel="6" thickBot="1">
      <c r="A310" s="5" t="s">
        <v>94</v>
      </c>
      <c r="B310" s="21">
        <v>951</v>
      </c>
      <c r="C310" s="6" t="s">
        <v>13</v>
      </c>
      <c r="D310" s="6" t="s">
        <v>265</v>
      </c>
      <c r="E310" s="6" t="s">
        <v>91</v>
      </c>
      <c r="F310" s="6"/>
      <c r="G310" s="148">
        <f>G311+G312+G313</f>
        <v>1700</v>
      </c>
      <c r="H310" s="10">
        <f aca="true" t="shared" si="36" ref="H310:X311">H311</f>
        <v>0</v>
      </c>
      <c r="I310" s="10">
        <f t="shared" si="36"/>
        <v>0</v>
      </c>
      <c r="J310" s="10">
        <f t="shared" si="36"/>
        <v>0</v>
      </c>
      <c r="K310" s="10">
        <f t="shared" si="36"/>
        <v>0</v>
      </c>
      <c r="L310" s="10">
        <f t="shared" si="36"/>
        <v>0</v>
      </c>
      <c r="M310" s="10">
        <f t="shared" si="36"/>
        <v>0</v>
      </c>
      <c r="N310" s="10">
        <f t="shared" si="36"/>
        <v>0</v>
      </c>
      <c r="O310" s="10">
        <f t="shared" si="36"/>
        <v>0</v>
      </c>
      <c r="P310" s="10">
        <f t="shared" si="36"/>
        <v>0</v>
      </c>
      <c r="Q310" s="10">
        <f t="shared" si="36"/>
        <v>0</v>
      </c>
      <c r="R310" s="10">
        <f t="shared" si="36"/>
        <v>0</v>
      </c>
      <c r="S310" s="10">
        <f t="shared" si="36"/>
        <v>0</v>
      </c>
      <c r="T310" s="10">
        <f t="shared" si="36"/>
        <v>0</v>
      </c>
      <c r="U310" s="10">
        <f t="shared" si="36"/>
        <v>0</v>
      </c>
      <c r="V310" s="10">
        <f t="shared" si="36"/>
        <v>0</v>
      </c>
      <c r="W310" s="10">
        <f t="shared" si="36"/>
        <v>0</v>
      </c>
      <c r="X310" s="66">
        <f t="shared" si="36"/>
        <v>0</v>
      </c>
      <c r="Y310" s="59">
        <f>X310/G304*100</f>
        <v>0</v>
      </c>
    </row>
    <row r="311" spans="1:25" ht="15" customHeight="1" outlineLevel="6" thickBot="1">
      <c r="A311" s="88" t="s">
        <v>258</v>
      </c>
      <c r="B311" s="92">
        <v>951</v>
      </c>
      <c r="C311" s="93" t="s">
        <v>13</v>
      </c>
      <c r="D311" s="93" t="s">
        <v>265</v>
      </c>
      <c r="E311" s="93" t="s">
        <v>92</v>
      </c>
      <c r="F311" s="93"/>
      <c r="G311" s="144">
        <v>1289</v>
      </c>
      <c r="H311" s="12">
        <f t="shared" si="36"/>
        <v>0</v>
      </c>
      <c r="I311" s="12">
        <f t="shared" si="36"/>
        <v>0</v>
      </c>
      <c r="J311" s="12">
        <f t="shared" si="36"/>
        <v>0</v>
      </c>
      <c r="K311" s="12">
        <f t="shared" si="36"/>
        <v>0</v>
      </c>
      <c r="L311" s="12">
        <f t="shared" si="36"/>
        <v>0</v>
      </c>
      <c r="M311" s="12">
        <f t="shared" si="36"/>
        <v>0</v>
      </c>
      <c r="N311" s="12">
        <f t="shared" si="36"/>
        <v>0</v>
      </c>
      <c r="O311" s="12">
        <f t="shared" si="36"/>
        <v>0</v>
      </c>
      <c r="P311" s="12">
        <f t="shared" si="36"/>
        <v>0</v>
      </c>
      <c r="Q311" s="12">
        <f t="shared" si="36"/>
        <v>0</v>
      </c>
      <c r="R311" s="12">
        <f t="shared" si="36"/>
        <v>0</v>
      </c>
      <c r="S311" s="12">
        <f t="shared" si="36"/>
        <v>0</v>
      </c>
      <c r="T311" s="12">
        <f t="shared" si="36"/>
        <v>0</v>
      </c>
      <c r="U311" s="12">
        <f t="shared" si="36"/>
        <v>0</v>
      </c>
      <c r="V311" s="12">
        <f t="shared" si="36"/>
        <v>0</v>
      </c>
      <c r="W311" s="12">
        <f t="shared" si="36"/>
        <v>0</v>
      </c>
      <c r="X311" s="67">
        <f t="shared" si="36"/>
        <v>0</v>
      </c>
      <c r="Y311" s="59">
        <f>X311/G305*100</f>
        <v>0</v>
      </c>
    </row>
    <row r="312" spans="1:25" ht="36" customHeight="1" outlineLevel="6" thickBot="1">
      <c r="A312" s="88" t="s">
        <v>260</v>
      </c>
      <c r="B312" s="92">
        <v>951</v>
      </c>
      <c r="C312" s="93" t="s">
        <v>13</v>
      </c>
      <c r="D312" s="93" t="s">
        <v>265</v>
      </c>
      <c r="E312" s="93" t="s">
        <v>93</v>
      </c>
      <c r="F312" s="93"/>
      <c r="G312" s="144">
        <v>0</v>
      </c>
      <c r="H312" s="24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42"/>
      <c r="X312" s="65">
        <v>0</v>
      </c>
      <c r="Y312" s="59">
        <f>X312/G306*100</f>
        <v>0</v>
      </c>
    </row>
    <row r="313" spans="1:25" ht="48" outlineLevel="6" thickBot="1">
      <c r="A313" s="88" t="s">
        <v>253</v>
      </c>
      <c r="B313" s="92">
        <v>951</v>
      </c>
      <c r="C313" s="93" t="s">
        <v>13</v>
      </c>
      <c r="D313" s="93" t="s">
        <v>265</v>
      </c>
      <c r="E313" s="93" t="s">
        <v>254</v>
      </c>
      <c r="F313" s="93"/>
      <c r="G313" s="144">
        <v>411</v>
      </c>
      <c r="H313" s="77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75"/>
      <c r="Y313" s="59"/>
    </row>
    <row r="314" spans="1:25" ht="18.75" customHeight="1" outlineLevel="6" thickBot="1">
      <c r="A314" s="5" t="s">
        <v>100</v>
      </c>
      <c r="B314" s="21">
        <v>951</v>
      </c>
      <c r="C314" s="6" t="s">
        <v>13</v>
      </c>
      <c r="D314" s="6" t="s">
        <v>265</v>
      </c>
      <c r="E314" s="6" t="s">
        <v>95</v>
      </c>
      <c r="F314" s="6"/>
      <c r="G314" s="148">
        <f>G315</f>
        <v>0</v>
      </c>
      <c r="H314" s="77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75"/>
      <c r="Y314" s="59"/>
    </row>
    <row r="315" spans="1:25" ht="32.25" outlineLevel="6" thickBot="1">
      <c r="A315" s="88" t="s">
        <v>101</v>
      </c>
      <c r="B315" s="92">
        <v>951</v>
      </c>
      <c r="C315" s="93" t="s">
        <v>13</v>
      </c>
      <c r="D315" s="93" t="s">
        <v>265</v>
      </c>
      <c r="E315" s="93" t="s">
        <v>96</v>
      </c>
      <c r="F315" s="93"/>
      <c r="G315" s="144">
        <v>0</v>
      </c>
      <c r="H315" s="31">
        <f aca="true" t="shared" si="37" ref="H315:X317">H316</f>
        <v>0</v>
      </c>
      <c r="I315" s="31">
        <f t="shared" si="37"/>
        <v>0</v>
      </c>
      <c r="J315" s="31">
        <f t="shared" si="37"/>
        <v>0</v>
      </c>
      <c r="K315" s="31">
        <f t="shared" si="37"/>
        <v>0</v>
      </c>
      <c r="L315" s="31">
        <f t="shared" si="37"/>
        <v>0</v>
      </c>
      <c r="M315" s="31">
        <f t="shared" si="37"/>
        <v>0</v>
      </c>
      <c r="N315" s="31">
        <f t="shared" si="37"/>
        <v>0</v>
      </c>
      <c r="O315" s="31">
        <f t="shared" si="37"/>
        <v>0</v>
      </c>
      <c r="P315" s="31">
        <f t="shared" si="37"/>
        <v>0</v>
      </c>
      <c r="Q315" s="31">
        <f t="shared" si="37"/>
        <v>0</v>
      </c>
      <c r="R315" s="31">
        <f t="shared" si="37"/>
        <v>0</v>
      </c>
      <c r="S315" s="31">
        <f t="shared" si="37"/>
        <v>0</v>
      </c>
      <c r="T315" s="31">
        <f t="shared" si="37"/>
        <v>0</v>
      </c>
      <c r="U315" s="31">
        <f t="shared" si="37"/>
        <v>0</v>
      </c>
      <c r="V315" s="31">
        <f t="shared" si="37"/>
        <v>0</v>
      </c>
      <c r="W315" s="31">
        <f t="shared" si="37"/>
        <v>0</v>
      </c>
      <c r="X315" s="66">
        <f t="shared" si="37"/>
        <v>1409.01825</v>
      </c>
      <c r="Y315" s="59">
        <f>X315/G309*100</f>
        <v>82.88342647058823</v>
      </c>
    </row>
    <row r="316" spans="1:25" ht="19.5" outlineLevel="6" thickBot="1">
      <c r="A316" s="108" t="s">
        <v>64</v>
      </c>
      <c r="B316" s="18">
        <v>951</v>
      </c>
      <c r="C316" s="14" t="s">
        <v>45</v>
      </c>
      <c r="D316" s="14" t="s">
        <v>261</v>
      </c>
      <c r="E316" s="14" t="s">
        <v>5</v>
      </c>
      <c r="F316" s="14"/>
      <c r="G316" s="142">
        <f>G317</f>
        <v>42453.4</v>
      </c>
      <c r="H316" s="32">
        <f t="shared" si="37"/>
        <v>0</v>
      </c>
      <c r="I316" s="32">
        <f t="shared" si="37"/>
        <v>0</v>
      </c>
      <c r="J316" s="32">
        <f t="shared" si="37"/>
        <v>0</v>
      </c>
      <c r="K316" s="32">
        <f t="shared" si="37"/>
        <v>0</v>
      </c>
      <c r="L316" s="32">
        <f t="shared" si="37"/>
        <v>0</v>
      </c>
      <c r="M316" s="32">
        <f t="shared" si="37"/>
        <v>0</v>
      </c>
      <c r="N316" s="32">
        <f t="shared" si="37"/>
        <v>0</v>
      </c>
      <c r="O316" s="32">
        <f t="shared" si="37"/>
        <v>0</v>
      </c>
      <c r="P316" s="32">
        <f t="shared" si="37"/>
        <v>0</v>
      </c>
      <c r="Q316" s="32">
        <f t="shared" si="37"/>
        <v>0</v>
      </c>
      <c r="R316" s="32">
        <f t="shared" si="37"/>
        <v>0</v>
      </c>
      <c r="S316" s="32">
        <f t="shared" si="37"/>
        <v>0</v>
      </c>
      <c r="T316" s="32">
        <f t="shared" si="37"/>
        <v>0</v>
      </c>
      <c r="U316" s="32">
        <f t="shared" si="37"/>
        <v>0</v>
      </c>
      <c r="V316" s="32">
        <f t="shared" si="37"/>
        <v>0</v>
      </c>
      <c r="W316" s="32">
        <f t="shared" si="37"/>
        <v>0</v>
      </c>
      <c r="X316" s="67">
        <f t="shared" si="37"/>
        <v>1409.01825</v>
      </c>
      <c r="Y316" s="59">
        <f>X316/G310*100</f>
        <v>82.88342647058823</v>
      </c>
    </row>
    <row r="317" spans="1:25" ht="16.5" outlineLevel="6" thickBot="1">
      <c r="A317" s="8" t="s">
        <v>35</v>
      </c>
      <c r="B317" s="19">
        <v>951</v>
      </c>
      <c r="C317" s="9" t="s">
        <v>14</v>
      </c>
      <c r="D317" s="9" t="s">
        <v>261</v>
      </c>
      <c r="E317" s="9" t="s">
        <v>5</v>
      </c>
      <c r="F317" s="9"/>
      <c r="G317" s="143">
        <f>G318+G342+G346+G350</f>
        <v>42453.4</v>
      </c>
      <c r="H317" s="34">
        <f t="shared" si="37"/>
        <v>0</v>
      </c>
      <c r="I317" s="34">
        <f t="shared" si="37"/>
        <v>0</v>
      </c>
      <c r="J317" s="34">
        <f t="shared" si="37"/>
        <v>0</v>
      </c>
      <c r="K317" s="34">
        <f t="shared" si="37"/>
        <v>0</v>
      </c>
      <c r="L317" s="34">
        <f t="shared" si="37"/>
        <v>0</v>
      </c>
      <c r="M317" s="34">
        <f t="shared" si="37"/>
        <v>0</v>
      </c>
      <c r="N317" s="34">
        <f t="shared" si="37"/>
        <v>0</v>
      </c>
      <c r="O317" s="34">
        <f t="shared" si="37"/>
        <v>0</v>
      </c>
      <c r="P317" s="34">
        <f t="shared" si="37"/>
        <v>0</v>
      </c>
      <c r="Q317" s="34">
        <f t="shared" si="37"/>
        <v>0</v>
      </c>
      <c r="R317" s="34">
        <f t="shared" si="37"/>
        <v>0</v>
      </c>
      <c r="S317" s="34">
        <f t="shared" si="37"/>
        <v>0</v>
      </c>
      <c r="T317" s="34">
        <f t="shared" si="37"/>
        <v>0</v>
      </c>
      <c r="U317" s="34">
        <f t="shared" si="37"/>
        <v>0</v>
      </c>
      <c r="V317" s="34">
        <f t="shared" si="37"/>
        <v>0</v>
      </c>
      <c r="W317" s="34">
        <f t="shared" si="37"/>
        <v>0</v>
      </c>
      <c r="X317" s="68">
        <f t="shared" si="37"/>
        <v>1409.01825</v>
      </c>
      <c r="Y317" s="59">
        <f>X317/G311*100</f>
        <v>109.31095810705975</v>
      </c>
    </row>
    <row r="318" spans="1:25" ht="19.5" outlineLevel="6" thickBot="1">
      <c r="A318" s="13" t="s">
        <v>161</v>
      </c>
      <c r="B318" s="19">
        <v>951</v>
      </c>
      <c r="C318" s="11" t="s">
        <v>14</v>
      </c>
      <c r="D318" s="11" t="s">
        <v>305</v>
      </c>
      <c r="E318" s="11" t="s">
        <v>5</v>
      </c>
      <c r="F318" s="11"/>
      <c r="G318" s="146">
        <f>G319+G331</f>
        <v>42301</v>
      </c>
      <c r="H318" s="24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42"/>
      <c r="X318" s="65">
        <v>1409.01825</v>
      </c>
      <c r="Y318" s="59" t="e">
        <f>X318/G312*100</f>
        <v>#DIV/0!</v>
      </c>
    </row>
    <row r="319" spans="1:25" ht="19.5" outlineLevel="6" thickBot="1">
      <c r="A319" s="94" t="s">
        <v>121</v>
      </c>
      <c r="B319" s="90">
        <v>951</v>
      </c>
      <c r="C319" s="91" t="s">
        <v>14</v>
      </c>
      <c r="D319" s="91" t="s">
        <v>306</v>
      </c>
      <c r="E319" s="91" t="s">
        <v>5</v>
      </c>
      <c r="F319" s="91"/>
      <c r="G319" s="145">
        <f>G320+G325+G328</f>
        <v>20990</v>
      </c>
      <c r="H319" s="77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75"/>
      <c r="Y319" s="59"/>
    </row>
    <row r="320" spans="1:25" ht="32.25" outlineLevel="6" thickBot="1">
      <c r="A320" s="79" t="s">
        <v>162</v>
      </c>
      <c r="B320" s="21">
        <v>951</v>
      </c>
      <c r="C320" s="6" t="s">
        <v>14</v>
      </c>
      <c r="D320" s="6" t="s">
        <v>307</v>
      </c>
      <c r="E320" s="6" t="s">
        <v>5</v>
      </c>
      <c r="F320" s="6"/>
      <c r="G320" s="7">
        <f>G321+G323</f>
        <v>50</v>
      </c>
      <c r="H320" s="77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75"/>
      <c r="Y320" s="59"/>
    </row>
    <row r="321" spans="1:25" ht="21.75" customHeight="1" outlineLevel="6" thickBot="1">
      <c r="A321" s="88" t="s">
        <v>100</v>
      </c>
      <c r="B321" s="92">
        <v>951</v>
      </c>
      <c r="C321" s="93" t="s">
        <v>14</v>
      </c>
      <c r="D321" s="93" t="s">
        <v>307</v>
      </c>
      <c r="E321" s="93" t="s">
        <v>95</v>
      </c>
      <c r="F321" s="93"/>
      <c r="G321" s="98">
        <f>G322</f>
        <v>50</v>
      </c>
      <c r="H321" s="77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75"/>
      <c r="Y321" s="59"/>
    </row>
    <row r="322" spans="1:25" ht="32.25" outlineLevel="6" thickBot="1">
      <c r="A322" s="88" t="s">
        <v>101</v>
      </c>
      <c r="B322" s="92">
        <v>951</v>
      </c>
      <c r="C322" s="93" t="s">
        <v>14</v>
      </c>
      <c r="D322" s="93" t="s">
        <v>307</v>
      </c>
      <c r="E322" s="93" t="s">
        <v>96</v>
      </c>
      <c r="F322" s="93"/>
      <c r="G322" s="98">
        <v>50</v>
      </c>
      <c r="H322" s="77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75"/>
      <c r="Y322" s="59"/>
    </row>
    <row r="323" spans="1:25" ht="19.5" outlineLevel="6" thickBot="1">
      <c r="A323" s="88" t="s">
        <v>383</v>
      </c>
      <c r="B323" s="92">
        <v>951</v>
      </c>
      <c r="C323" s="93" t="s">
        <v>14</v>
      </c>
      <c r="D323" s="93" t="s">
        <v>307</v>
      </c>
      <c r="E323" s="93" t="s">
        <v>385</v>
      </c>
      <c r="F323" s="93"/>
      <c r="G323" s="162">
        <f>G324</f>
        <v>0</v>
      </c>
      <c r="H323" s="77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75"/>
      <c r="Y323" s="59"/>
    </row>
    <row r="324" spans="1:25" ht="36.75" customHeight="1" outlineLevel="6" thickBot="1">
      <c r="A324" s="88" t="s">
        <v>384</v>
      </c>
      <c r="B324" s="92">
        <v>951</v>
      </c>
      <c r="C324" s="93" t="s">
        <v>14</v>
      </c>
      <c r="D324" s="93" t="s">
        <v>307</v>
      </c>
      <c r="E324" s="93" t="s">
        <v>386</v>
      </c>
      <c r="F324" s="93"/>
      <c r="G324" s="162">
        <v>0</v>
      </c>
      <c r="H324" s="77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75"/>
      <c r="Y324" s="59"/>
    </row>
    <row r="325" spans="1:25" ht="36.75" customHeight="1" outlineLevel="6" thickBot="1">
      <c r="A325" s="79" t="s">
        <v>437</v>
      </c>
      <c r="B325" s="21">
        <v>951</v>
      </c>
      <c r="C325" s="6" t="s">
        <v>14</v>
      </c>
      <c r="D325" s="6" t="s">
        <v>435</v>
      </c>
      <c r="E325" s="6" t="s">
        <v>5</v>
      </c>
      <c r="F325" s="6"/>
      <c r="G325" s="148">
        <f>G326</f>
        <v>20690</v>
      </c>
      <c r="H325" s="77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75"/>
      <c r="Y325" s="59"/>
    </row>
    <row r="326" spans="1:25" ht="14.25" customHeight="1" outlineLevel="6" thickBot="1">
      <c r="A326" s="88" t="s">
        <v>383</v>
      </c>
      <c r="B326" s="92">
        <v>951</v>
      </c>
      <c r="C326" s="93" t="s">
        <v>14</v>
      </c>
      <c r="D326" s="93" t="s">
        <v>435</v>
      </c>
      <c r="E326" s="93" t="s">
        <v>385</v>
      </c>
      <c r="F326" s="93"/>
      <c r="G326" s="162">
        <f>G327</f>
        <v>20690</v>
      </c>
      <c r="H326" s="77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75"/>
      <c r="Y326" s="59"/>
    </row>
    <row r="327" spans="1:25" ht="36.75" customHeight="1" outlineLevel="6" thickBot="1">
      <c r="A327" s="88" t="s">
        <v>384</v>
      </c>
      <c r="B327" s="92">
        <v>951</v>
      </c>
      <c r="C327" s="93" t="s">
        <v>14</v>
      </c>
      <c r="D327" s="93" t="s">
        <v>435</v>
      </c>
      <c r="E327" s="93" t="s">
        <v>386</v>
      </c>
      <c r="F327" s="93"/>
      <c r="G327" s="162">
        <v>20690</v>
      </c>
      <c r="H327" s="77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75"/>
      <c r="Y327" s="59"/>
    </row>
    <row r="328" spans="1:25" ht="36.75" customHeight="1" outlineLevel="6" thickBot="1">
      <c r="A328" s="79" t="s">
        <v>438</v>
      </c>
      <c r="B328" s="21">
        <v>951</v>
      </c>
      <c r="C328" s="6" t="s">
        <v>14</v>
      </c>
      <c r="D328" s="6" t="s">
        <v>436</v>
      </c>
      <c r="E328" s="6" t="s">
        <v>5</v>
      </c>
      <c r="F328" s="6"/>
      <c r="G328" s="148">
        <f>G329</f>
        <v>250</v>
      </c>
      <c r="H328" s="77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75"/>
      <c r="Y328" s="59"/>
    </row>
    <row r="329" spans="1:25" ht="18.75" customHeight="1" outlineLevel="6" thickBot="1">
      <c r="A329" s="88" t="s">
        <v>383</v>
      </c>
      <c r="B329" s="92">
        <v>951</v>
      </c>
      <c r="C329" s="93" t="s">
        <v>14</v>
      </c>
      <c r="D329" s="93" t="s">
        <v>436</v>
      </c>
      <c r="E329" s="93" t="s">
        <v>385</v>
      </c>
      <c r="F329" s="93"/>
      <c r="G329" s="162">
        <f>G330</f>
        <v>250</v>
      </c>
      <c r="H329" s="77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75"/>
      <c r="Y329" s="59"/>
    </row>
    <row r="330" spans="1:25" ht="36.75" customHeight="1" outlineLevel="6" thickBot="1">
      <c r="A330" s="88" t="s">
        <v>384</v>
      </c>
      <c r="B330" s="92">
        <v>951</v>
      </c>
      <c r="C330" s="93" t="s">
        <v>14</v>
      </c>
      <c r="D330" s="93" t="s">
        <v>436</v>
      </c>
      <c r="E330" s="93" t="s">
        <v>386</v>
      </c>
      <c r="F330" s="93"/>
      <c r="G330" s="162">
        <v>250</v>
      </c>
      <c r="H330" s="77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75"/>
      <c r="Y330" s="59"/>
    </row>
    <row r="331" spans="1:25" ht="32.25" outlineLevel="6" thickBot="1">
      <c r="A331" s="114" t="s">
        <v>163</v>
      </c>
      <c r="B331" s="90">
        <v>951</v>
      </c>
      <c r="C331" s="91" t="s">
        <v>14</v>
      </c>
      <c r="D331" s="91" t="s">
        <v>308</v>
      </c>
      <c r="E331" s="91" t="s">
        <v>5</v>
      </c>
      <c r="F331" s="91"/>
      <c r="G331" s="16">
        <f>G332+G336+G339</f>
        <v>21311</v>
      </c>
      <c r="H331" s="77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75"/>
      <c r="Y331" s="59"/>
    </row>
    <row r="332" spans="1:25" ht="32.25" outlineLevel="6" thickBot="1">
      <c r="A332" s="5" t="s">
        <v>164</v>
      </c>
      <c r="B332" s="21">
        <v>951</v>
      </c>
      <c r="C332" s="6" t="s">
        <v>14</v>
      </c>
      <c r="D332" s="6" t="s">
        <v>309</v>
      </c>
      <c r="E332" s="6" t="s">
        <v>5</v>
      </c>
      <c r="F332" s="6"/>
      <c r="G332" s="7">
        <f>G333</f>
        <v>12597.5</v>
      </c>
      <c r="H332" s="29">
        <f aca="true" t="shared" si="38" ref="H332:X332">H333</f>
        <v>0</v>
      </c>
      <c r="I332" s="29">
        <f t="shared" si="38"/>
        <v>0</v>
      </c>
      <c r="J332" s="29">
        <f t="shared" si="38"/>
        <v>0</v>
      </c>
      <c r="K332" s="29">
        <f t="shared" si="38"/>
        <v>0</v>
      </c>
      <c r="L332" s="29">
        <f t="shared" si="38"/>
        <v>0</v>
      </c>
      <c r="M332" s="29">
        <f t="shared" si="38"/>
        <v>0</v>
      </c>
      <c r="N332" s="29">
        <f t="shared" si="38"/>
        <v>0</v>
      </c>
      <c r="O332" s="29">
        <f t="shared" si="38"/>
        <v>0</v>
      </c>
      <c r="P332" s="29">
        <f t="shared" si="38"/>
        <v>0</v>
      </c>
      <c r="Q332" s="29">
        <f t="shared" si="38"/>
        <v>0</v>
      </c>
      <c r="R332" s="29">
        <f t="shared" si="38"/>
        <v>0</v>
      </c>
      <c r="S332" s="29">
        <f t="shared" si="38"/>
        <v>0</v>
      </c>
      <c r="T332" s="29">
        <f t="shared" si="38"/>
        <v>0</v>
      </c>
      <c r="U332" s="29">
        <f t="shared" si="38"/>
        <v>0</v>
      </c>
      <c r="V332" s="29">
        <f t="shared" si="38"/>
        <v>0</v>
      </c>
      <c r="W332" s="29">
        <f t="shared" si="38"/>
        <v>0</v>
      </c>
      <c r="X332" s="73">
        <f t="shared" si="38"/>
        <v>669.14176</v>
      </c>
      <c r="Y332" s="59">
        <f>X332/G318*100</f>
        <v>1.5818580175409565</v>
      </c>
    </row>
    <row r="333" spans="1:25" ht="16.5" outlineLevel="6" thickBot="1">
      <c r="A333" s="88" t="s">
        <v>120</v>
      </c>
      <c r="B333" s="92">
        <v>951</v>
      </c>
      <c r="C333" s="93" t="s">
        <v>14</v>
      </c>
      <c r="D333" s="93" t="s">
        <v>309</v>
      </c>
      <c r="E333" s="93" t="s">
        <v>119</v>
      </c>
      <c r="F333" s="93"/>
      <c r="G333" s="98">
        <f>G334+G335</f>
        <v>12597.5</v>
      </c>
      <c r="H333" s="10">
        <f aca="true" t="shared" si="39" ref="H333:X333">H348</f>
        <v>0</v>
      </c>
      <c r="I333" s="10">
        <f t="shared" si="39"/>
        <v>0</v>
      </c>
      <c r="J333" s="10">
        <f t="shared" si="39"/>
        <v>0</v>
      </c>
      <c r="K333" s="10">
        <f t="shared" si="39"/>
        <v>0</v>
      </c>
      <c r="L333" s="10">
        <f t="shared" si="39"/>
        <v>0</v>
      </c>
      <c r="M333" s="10">
        <f t="shared" si="39"/>
        <v>0</v>
      </c>
      <c r="N333" s="10">
        <f t="shared" si="39"/>
        <v>0</v>
      </c>
      <c r="O333" s="10">
        <f t="shared" si="39"/>
        <v>0</v>
      </c>
      <c r="P333" s="10">
        <f t="shared" si="39"/>
        <v>0</v>
      </c>
      <c r="Q333" s="10">
        <f t="shared" si="39"/>
        <v>0</v>
      </c>
      <c r="R333" s="10">
        <f t="shared" si="39"/>
        <v>0</v>
      </c>
      <c r="S333" s="10">
        <f t="shared" si="39"/>
        <v>0</v>
      </c>
      <c r="T333" s="10">
        <f t="shared" si="39"/>
        <v>0</v>
      </c>
      <c r="U333" s="10">
        <f t="shared" si="39"/>
        <v>0</v>
      </c>
      <c r="V333" s="10">
        <f t="shared" si="39"/>
        <v>0</v>
      </c>
      <c r="W333" s="10">
        <f t="shared" si="39"/>
        <v>0</v>
      </c>
      <c r="X333" s="66">
        <f t="shared" si="39"/>
        <v>669.14176</v>
      </c>
      <c r="Y333" s="59">
        <f>X333/G319*100</f>
        <v>3.1879073844687946</v>
      </c>
    </row>
    <row r="334" spans="1:25" ht="48" outlineLevel="6" thickBot="1">
      <c r="A334" s="99" t="s">
        <v>206</v>
      </c>
      <c r="B334" s="92">
        <v>951</v>
      </c>
      <c r="C334" s="93" t="s">
        <v>14</v>
      </c>
      <c r="D334" s="93" t="s">
        <v>309</v>
      </c>
      <c r="E334" s="93" t="s">
        <v>89</v>
      </c>
      <c r="F334" s="93"/>
      <c r="G334" s="98">
        <v>12597.5</v>
      </c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66"/>
      <c r="Y334" s="59"/>
    </row>
    <row r="335" spans="1:25" ht="16.5" outlineLevel="6" thickBot="1">
      <c r="A335" s="96" t="s">
        <v>87</v>
      </c>
      <c r="B335" s="92">
        <v>951</v>
      </c>
      <c r="C335" s="93" t="s">
        <v>14</v>
      </c>
      <c r="D335" s="93" t="s">
        <v>318</v>
      </c>
      <c r="E335" s="93" t="s">
        <v>88</v>
      </c>
      <c r="F335" s="93"/>
      <c r="G335" s="98">
        <v>0</v>
      </c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66"/>
      <c r="Y335" s="59"/>
    </row>
    <row r="336" spans="1:25" ht="32.25" outlineLevel="6" thickBot="1">
      <c r="A336" s="5" t="s">
        <v>165</v>
      </c>
      <c r="B336" s="21">
        <v>951</v>
      </c>
      <c r="C336" s="6" t="s">
        <v>14</v>
      </c>
      <c r="D336" s="6" t="s">
        <v>310</v>
      </c>
      <c r="E336" s="6" t="s">
        <v>5</v>
      </c>
      <c r="F336" s="6"/>
      <c r="G336" s="7">
        <f>G337</f>
        <v>8713.5</v>
      </c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66"/>
      <c r="Y336" s="59"/>
    </row>
    <row r="337" spans="1:25" ht="19.5" customHeight="1" outlineLevel="6" thickBot="1">
      <c r="A337" s="88" t="s">
        <v>120</v>
      </c>
      <c r="B337" s="92">
        <v>951</v>
      </c>
      <c r="C337" s="93" t="s">
        <v>14</v>
      </c>
      <c r="D337" s="93" t="s">
        <v>310</v>
      </c>
      <c r="E337" s="93" t="s">
        <v>119</v>
      </c>
      <c r="F337" s="93"/>
      <c r="G337" s="98">
        <f>G338</f>
        <v>8713.5</v>
      </c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66"/>
      <c r="Y337" s="59"/>
    </row>
    <row r="338" spans="1:25" ht="48" outlineLevel="6" thickBot="1">
      <c r="A338" s="99" t="s">
        <v>206</v>
      </c>
      <c r="B338" s="92">
        <v>951</v>
      </c>
      <c r="C338" s="93" t="s">
        <v>14</v>
      </c>
      <c r="D338" s="93" t="s">
        <v>310</v>
      </c>
      <c r="E338" s="93" t="s">
        <v>89</v>
      </c>
      <c r="F338" s="93"/>
      <c r="G338" s="98">
        <v>8713.5</v>
      </c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66"/>
      <c r="Y338" s="59"/>
    </row>
    <row r="339" spans="1:25" ht="19.5" customHeight="1" outlineLevel="6" thickBot="1">
      <c r="A339" s="79" t="s">
        <v>249</v>
      </c>
      <c r="B339" s="21">
        <v>951</v>
      </c>
      <c r="C339" s="6" t="s">
        <v>14</v>
      </c>
      <c r="D339" s="6" t="s">
        <v>311</v>
      </c>
      <c r="E339" s="6" t="s">
        <v>5</v>
      </c>
      <c r="F339" s="6"/>
      <c r="G339" s="7">
        <f>G340</f>
        <v>0</v>
      </c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66"/>
      <c r="Y339" s="59"/>
    </row>
    <row r="340" spans="1:25" ht="16.5" outlineLevel="6" thickBot="1">
      <c r="A340" s="88" t="s">
        <v>120</v>
      </c>
      <c r="B340" s="92">
        <v>951</v>
      </c>
      <c r="C340" s="93" t="s">
        <v>14</v>
      </c>
      <c r="D340" s="93" t="s">
        <v>311</v>
      </c>
      <c r="E340" s="93" t="s">
        <v>119</v>
      </c>
      <c r="F340" s="93"/>
      <c r="G340" s="98">
        <f>G341</f>
        <v>0</v>
      </c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66"/>
      <c r="Y340" s="59"/>
    </row>
    <row r="341" spans="1:25" ht="48" outlineLevel="6" thickBot="1">
      <c r="A341" s="99" t="s">
        <v>206</v>
      </c>
      <c r="B341" s="92">
        <v>951</v>
      </c>
      <c r="C341" s="93" t="s">
        <v>14</v>
      </c>
      <c r="D341" s="93" t="s">
        <v>311</v>
      </c>
      <c r="E341" s="93" t="s">
        <v>89</v>
      </c>
      <c r="F341" s="93"/>
      <c r="G341" s="98">
        <v>0</v>
      </c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66"/>
      <c r="Y341" s="59"/>
    </row>
    <row r="342" spans="1:25" ht="16.5" outlineLevel="6" thickBot="1">
      <c r="A342" s="8" t="s">
        <v>232</v>
      </c>
      <c r="B342" s="19">
        <v>951</v>
      </c>
      <c r="C342" s="9" t="s">
        <v>14</v>
      </c>
      <c r="D342" s="9" t="s">
        <v>312</v>
      </c>
      <c r="E342" s="9" t="s">
        <v>5</v>
      </c>
      <c r="F342" s="9"/>
      <c r="G342" s="10">
        <f>G343</f>
        <v>80</v>
      </c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66"/>
      <c r="Y342" s="59"/>
    </row>
    <row r="343" spans="1:25" ht="48" outlineLevel="6" thickBot="1">
      <c r="A343" s="79" t="s">
        <v>166</v>
      </c>
      <c r="B343" s="21">
        <v>951</v>
      </c>
      <c r="C343" s="6" t="s">
        <v>14</v>
      </c>
      <c r="D343" s="6" t="s">
        <v>313</v>
      </c>
      <c r="E343" s="6" t="s">
        <v>5</v>
      </c>
      <c r="F343" s="6"/>
      <c r="G343" s="7">
        <f>G344</f>
        <v>80</v>
      </c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66"/>
      <c r="Y343" s="59"/>
    </row>
    <row r="344" spans="1:25" ht="18.75" customHeight="1" outlineLevel="6" thickBot="1">
      <c r="A344" s="88" t="s">
        <v>100</v>
      </c>
      <c r="B344" s="92">
        <v>951</v>
      </c>
      <c r="C344" s="93" t="s">
        <v>14</v>
      </c>
      <c r="D344" s="93" t="s">
        <v>313</v>
      </c>
      <c r="E344" s="93" t="s">
        <v>95</v>
      </c>
      <c r="F344" s="93"/>
      <c r="G344" s="98">
        <f>G345</f>
        <v>80</v>
      </c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66"/>
      <c r="Y344" s="59"/>
    </row>
    <row r="345" spans="1:25" ht="32.25" outlineLevel="6" thickBot="1">
      <c r="A345" s="88" t="s">
        <v>101</v>
      </c>
      <c r="B345" s="92">
        <v>951</v>
      </c>
      <c r="C345" s="93" t="s">
        <v>14</v>
      </c>
      <c r="D345" s="93" t="s">
        <v>313</v>
      </c>
      <c r="E345" s="93" t="s">
        <v>96</v>
      </c>
      <c r="F345" s="93"/>
      <c r="G345" s="98">
        <v>80</v>
      </c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66"/>
      <c r="Y345" s="59"/>
    </row>
    <row r="346" spans="1:25" ht="16.5" outlineLevel="6" thickBot="1">
      <c r="A346" s="8" t="s">
        <v>233</v>
      </c>
      <c r="B346" s="19">
        <v>951</v>
      </c>
      <c r="C346" s="9" t="s">
        <v>14</v>
      </c>
      <c r="D346" s="9" t="s">
        <v>314</v>
      </c>
      <c r="E346" s="9" t="s">
        <v>5</v>
      </c>
      <c r="F346" s="9"/>
      <c r="G346" s="10">
        <f>G347</f>
        <v>42.4</v>
      </c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66"/>
      <c r="Y346" s="59"/>
    </row>
    <row r="347" spans="1:25" ht="32.25" outlineLevel="6" thickBot="1">
      <c r="A347" s="79" t="s">
        <v>167</v>
      </c>
      <c r="B347" s="21">
        <v>951</v>
      </c>
      <c r="C347" s="6" t="s">
        <v>14</v>
      </c>
      <c r="D347" s="6" t="s">
        <v>315</v>
      </c>
      <c r="E347" s="6" t="s">
        <v>5</v>
      </c>
      <c r="F347" s="6"/>
      <c r="G347" s="7">
        <f>G348</f>
        <v>42.4</v>
      </c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66"/>
      <c r="Y347" s="59"/>
    </row>
    <row r="348" spans="1:25" ht="32.25" outlineLevel="6" thickBot="1">
      <c r="A348" s="88" t="s">
        <v>100</v>
      </c>
      <c r="B348" s="92">
        <v>951</v>
      </c>
      <c r="C348" s="93" t="s">
        <v>14</v>
      </c>
      <c r="D348" s="93" t="s">
        <v>315</v>
      </c>
      <c r="E348" s="93" t="s">
        <v>95</v>
      </c>
      <c r="F348" s="93"/>
      <c r="G348" s="98">
        <f>G349</f>
        <v>42.4</v>
      </c>
      <c r="H348" s="12">
        <f aca="true" t="shared" si="40" ref="H348:X348">H349</f>
        <v>0</v>
      </c>
      <c r="I348" s="12">
        <f t="shared" si="40"/>
        <v>0</v>
      </c>
      <c r="J348" s="12">
        <f t="shared" si="40"/>
        <v>0</v>
      </c>
      <c r="K348" s="12">
        <f t="shared" si="40"/>
        <v>0</v>
      </c>
      <c r="L348" s="12">
        <f t="shared" si="40"/>
        <v>0</v>
      </c>
      <c r="M348" s="12">
        <f t="shared" si="40"/>
        <v>0</v>
      </c>
      <c r="N348" s="12">
        <f t="shared" si="40"/>
        <v>0</v>
      </c>
      <c r="O348" s="12">
        <f t="shared" si="40"/>
        <v>0</v>
      </c>
      <c r="P348" s="12">
        <f t="shared" si="40"/>
        <v>0</v>
      </c>
      <c r="Q348" s="12">
        <f t="shared" si="40"/>
        <v>0</v>
      </c>
      <c r="R348" s="12">
        <f t="shared" si="40"/>
        <v>0</v>
      </c>
      <c r="S348" s="12">
        <f t="shared" si="40"/>
        <v>0</v>
      </c>
      <c r="T348" s="12">
        <f t="shared" si="40"/>
        <v>0</v>
      </c>
      <c r="U348" s="12">
        <f t="shared" si="40"/>
        <v>0</v>
      </c>
      <c r="V348" s="12">
        <f t="shared" si="40"/>
        <v>0</v>
      </c>
      <c r="W348" s="12">
        <f t="shared" si="40"/>
        <v>0</v>
      </c>
      <c r="X348" s="67">
        <f t="shared" si="40"/>
        <v>669.14176</v>
      </c>
      <c r="Y348" s="59">
        <f>X348/G342*100</f>
        <v>836.4272</v>
      </c>
    </row>
    <row r="349" spans="1:25" ht="32.25" outlineLevel="6" thickBot="1">
      <c r="A349" s="88" t="s">
        <v>101</v>
      </c>
      <c r="B349" s="92">
        <v>951</v>
      </c>
      <c r="C349" s="93" t="s">
        <v>14</v>
      </c>
      <c r="D349" s="93" t="s">
        <v>315</v>
      </c>
      <c r="E349" s="93" t="s">
        <v>96</v>
      </c>
      <c r="F349" s="93"/>
      <c r="G349" s="98">
        <v>42.4</v>
      </c>
      <c r="H349" s="24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42"/>
      <c r="X349" s="65">
        <v>669.14176</v>
      </c>
      <c r="Y349" s="59">
        <f>X349/G343*100</f>
        <v>836.4272</v>
      </c>
    </row>
    <row r="350" spans="1:25" ht="19.5" outlineLevel="6" thickBot="1">
      <c r="A350" s="8" t="s">
        <v>234</v>
      </c>
      <c r="B350" s="19">
        <v>951</v>
      </c>
      <c r="C350" s="9" t="s">
        <v>14</v>
      </c>
      <c r="D350" s="9" t="s">
        <v>316</v>
      </c>
      <c r="E350" s="9" t="s">
        <v>5</v>
      </c>
      <c r="F350" s="9"/>
      <c r="G350" s="10">
        <f>G351</f>
        <v>30</v>
      </c>
      <c r="H350" s="77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75"/>
      <c r="Y350" s="59"/>
    </row>
    <row r="351" spans="1:25" ht="32.25" outlineLevel="6" thickBot="1">
      <c r="A351" s="79" t="s">
        <v>168</v>
      </c>
      <c r="B351" s="21">
        <v>951</v>
      </c>
      <c r="C351" s="6" t="s">
        <v>14</v>
      </c>
      <c r="D351" s="6" t="s">
        <v>317</v>
      </c>
      <c r="E351" s="6" t="s">
        <v>5</v>
      </c>
      <c r="F351" s="6"/>
      <c r="G351" s="7">
        <f>G352</f>
        <v>30</v>
      </c>
      <c r="H351" s="77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75"/>
      <c r="Y351" s="59"/>
    </row>
    <row r="352" spans="1:25" ht="18.75" customHeight="1" outlineLevel="6" thickBot="1">
      <c r="A352" s="88" t="s">
        <v>100</v>
      </c>
      <c r="B352" s="92">
        <v>951</v>
      </c>
      <c r="C352" s="93" t="s">
        <v>14</v>
      </c>
      <c r="D352" s="93" t="s">
        <v>317</v>
      </c>
      <c r="E352" s="93" t="s">
        <v>95</v>
      </c>
      <c r="F352" s="93"/>
      <c r="G352" s="98">
        <f>G353</f>
        <v>30</v>
      </c>
      <c r="H352" s="77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75"/>
      <c r="Y352" s="59"/>
    </row>
    <row r="353" spans="1:25" ht="32.25" outlineLevel="6" thickBot="1">
      <c r="A353" s="88" t="s">
        <v>101</v>
      </c>
      <c r="B353" s="92">
        <v>951</v>
      </c>
      <c r="C353" s="93" t="s">
        <v>14</v>
      </c>
      <c r="D353" s="93" t="s">
        <v>317</v>
      </c>
      <c r="E353" s="93" t="s">
        <v>96</v>
      </c>
      <c r="F353" s="93"/>
      <c r="G353" s="98">
        <v>30</v>
      </c>
      <c r="H353" s="77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75"/>
      <c r="Y353" s="59"/>
    </row>
    <row r="354" spans="1:25" ht="19.5" outlineLevel="6" thickBot="1">
      <c r="A354" s="108" t="s">
        <v>44</v>
      </c>
      <c r="B354" s="18">
        <v>951</v>
      </c>
      <c r="C354" s="14" t="s">
        <v>43</v>
      </c>
      <c r="D354" s="14" t="s">
        <v>261</v>
      </c>
      <c r="E354" s="14" t="s">
        <v>5</v>
      </c>
      <c r="F354" s="14"/>
      <c r="G354" s="15">
        <f>G355+G361+G370</f>
        <v>3537.5421</v>
      </c>
      <c r="H354" s="77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75"/>
      <c r="Y354" s="59"/>
    </row>
    <row r="355" spans="1:25" ht="19.5" outlineLevel="6" thickBot="1">
      <c r="A355" s="124" t="s">
        <v>36</v>
      </c>
      <c r="B355" s="18">
        <v>951</v>
      </c>
      <c r="C355" s="39" t="s">
        <v>15</v>
      </c>
      <c r="D355" s="39" t="s">
        <v>261</v>
      </c>
      <c r="E355" s="39" t="s">
        <v>5</v>
      </c>
      <c r="F355" s="39"/>
      <c r="G355" s="119">
        <f>G356</f>
        <v>720</v>
      </c>
      <c r="H355" s="77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75"/>
      <c r="Y355" s="59"/>
    </row>
    <row r="356" spans="1:25" ht="32.25" outlineLevel="6" thickBot="1">
      <c r="A356" s="112" t="s">
        <v>135</v>
      </c>
      <c r="B356" s="19">
        <v>951</v>
      </c>
      <c r="C356" s="9" t="s">
        <v>15</v>
      </c>
      <c r="D356" s="9" t="s">
        <v>262</v>
      </c>
      <c r="E356" s="9" t="s">
        <v>5</v>
      </c>
      <c r="F356" s="9"/>
      <c r="G356" s="10">
        <f>G357</f>
        <v>720</v>
      </c>
      <c r="H356" s="77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75"/>
      <c r="Y356" s="59"/>
    </row>
    <row r="357" spans="1:25" ht="35.25" customHeight="1" outlineLevel="6" thickBot="1">
      <c r="A357" s="112" t="s">
        <v>136</v>
      </c>
      <c r="B357" s="19">
        <v>951</v>
      </c>
      <c r="C357" s="11" t="s">
        <v>15</v>
      </c>
      <c r="D357" s="11" t="s">
        <v>263</v>
      </c>
      <c r="E357" s="11" t="s">
        <v>5</v>
      </c>
      <c r="F357" s="11"/>
      <c r="G357" s="12">
        <f>G358</f>
        <v>720</v>
      </c>
      <c r="H357" s="77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75"/>
      <c r="Y357" s="59"/>
    </row>
    <row r="358" spans="1:25" ht="32.25" outlineLevel="6" thickBot="1">
      <c r="A358" s="94" t="s">
        <v>169</v>
      </c>
      <c r="B358" s="90">
        <v>951</v>
      </c>
      <c r="C358" s="91" t="s">
        <v>15</v>
      </c>
      <c r="D358" s="91" t="s">
        <v>319</v>
      </c>
      <c r="E358" s="91" t="s">
        <v>5</v>
      </c>
      <c r="F358" s="91"/>
      <c r="G358" s="16">
        <f>G359</f>
        <v>720</v>
      </c>
      <c r="H358" s="77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75"/>
      <c r="Y358" s="59"/>
    </row>
    <row r="359" spans="1:25" ht="18" customHeight="1" outlineLevel="6" thickBot="1">
      <c r="A359" s="5" t="s">
        <v>124</v>
      </c>
      <c r="B359" s="21">
        <v>951</v>
      </c>
      <c r="C359" s="6" t="s">
        <v>15</v>
      </c>
      <c r="D359" s="6" t="s">
        <v>319</v>
      </c>
      <c r="E359" s="6" t="s">
        <v>122</v>
      </c>
      <c r="F359" s="6"/>
      <c r="G359" s="7">
        <f>G360</f>
        <v>720</v>
      </c>
      <c r="H359" s="77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75"/>
      <c r="Y359" s="59"/>
    </row>
    <row r="360" spans="1:25" ht="32.25" outlineLevel="6" thickBot="1">
      <c r="A360" s="88" t="s">
        <v>125</v>
      </c>
      <c r="B360" s="92">
        <v>951</v>
      </c>
      <c r="C360" s="93" t="s">
        <v>15</v>
      </c>
      <c r="D360" s="93" t="s">
        <v>319</v>
      </c>
      <c r="E360" s="93" t="s">
        <v>123</v>
      </c>
      <c r="F360" s="93"/>
      <c r="G360" s="98">
        <v>720</v>
      </c>
      <c r="H360" s="77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75"/>
      <c r="Y360" s="59"/>
    </row>
    <row r="361" spans="1:25" ht="19.5" outlineLevel="6" thickBot="1">
      <c r="A361" s="124" t="s">
        <v>37</v>
      </c>
      <c r="B361" s="18">
        <v>951</v>
      </c>
      <c r="C361" s="39" t="s">
        <v>16</v>
      </c>
      <c r="D361" s="39" t="s">
        <v>261</v>
      </c>
      <c r="E361" s="39" t="s">
        <v>5</v>
      </c>
      <c r="F361" s="39"/>
      <c r="G361" s="119">
        <f>G362</f>
        <v>2787.5421</v>
      </c>
      <c r="H361" s="77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75"/>
      <c r="Y361" s="59"/>
    </row>
    <row r="362" spans="1:25" ht="19.5" outlineLevel="6" thickBot="1">
      <c r="A362" s="13" t="s">
        <v>145</v>
      </c>
      <c r="B362" s="19">
        <v>951</v>
      </c>
      <c r="C362" s="9" t="s">
        <v>16</v>
      </c>
      <c r="D362" s="9" t="s">
        <v>261</v>
      </c>
      <c r="E362" s="9" t="s">
        <v>5</v>
      </c>
      <c r="F362" s="9"/>
      <c r="G362" s="143">
        <f>G363</f>
        <v>2787.5421</v>
      </c>
      <c r="H362" s="77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75"/>
      <c r="Y362" s="59"/>
    </row>
    <row r="363" spans="1:25" ht="19.5" outlineLevel="6" thickBot="1">
      <c r="A363" s="8" t="s">
        <v>235</v>
      </c>
      <c r="B363" s="19">
        <v>951</v>
      </c>
      <c r="C363" s="9" t="s">
        <v>16</v>
      </c>
      <c r="D363" s="9" t="s">
        <v>320</v>
      </c>
      <c r="E363" s="9" t="s">
        <v>5</v>
      </c>
      <c r="F363" s="9"/>
      <c r="G363" s="10">
        <f>G364+G367</f>
        <v>2787.5421</v>
      </c>
      <c r="H363" s="29" t="e">
        <f aca="true" t="shared" si="41" ref="H363:X363">H364+H368</f>
        <v>#REF!</v>
      </c>
      <c r="I363" s="29" t="e">
        <f t="shared" si="41"/>
        <v>#REF!</v>
      </c>
      <c r="J363" s="29" t="e">
        <f t="shared" si="41"/>
        <v>#REF!</v>
      </c>
      <c r="K363" s="29" t="e">
        <f t="shared" si="41"/>
        <v>#REF!</v>
      </c>
      <c r="L363" s="29" t="e">
        <f t="shared" si="41"/>
        <v>#REF!</v>
      </c>
      <c r="M363" s="29" t="e">
        <f t="shared" si="41"/>
        <v>#REF!</v>
      </c>
      <c r="N363" s="29" t="e">
        <f t="shared" si="41"/>
        <v>#REF!</v>
      </c>
      <c r="O363" s="29" t="e">
        <f t="shared" si="41"/>
        <v>#REF!</v>
      </c>
      <c r="P363" s="29" t="e">
        <f t="shared" si="41"/>
        <v>#REF!</v>
      </c>
      <c r="Q363" s="29" t="e">
        <f t="shared" si="41"/>
        <v>#REF!</v>
      </c>
      <c r="R363" s="29" t="e">
        <f t="shared" si="41"/>
        <v>#REF!</v>
      </c>
      <c r="S363" s="29" t="e">
        <f t="shared" si="41"/>
        <v>#REF!</v>
      </c>
      <c r="T363" s="29" t="e">
        <f t="shared" si="41"/>
        <v>#REF!</v>
      </c>
      <c r="U363" s="29" t="e">
        <f t="shared" si="41"/>
        <v>#REF!</v>
      </c>
      <c r="V363" s="29" t="e">
        <f t="shared" si="41"/>
        <v>#REF!</v>
      </c>
      <c r="W363" s="29" t="e">
        <f t="shared" si="41"/>
        <v>#REF!</v>
      </c>
      <c r="X363" s="73" t="e">
        <f t="shared" si="41"/>
        <v>#REF!</v>
      </c>
      <c r="Y363" s="59" t="e">
        <f>X363/G356*100</f>
        <v>#REF!</v>
      </c>
    </row>
    <row r="364" spans="1:25" ht="48" outlineLevel="6" thickBot="1">
      <c r="A364" s="114" t="s">
        <v>416</v>
      </c>
      <c r="B364" s="90">
        <v>951</v>
      </c>
      <c r="C364" s="91" t="s">
        <v>16</v>
      </c>
      <c r="D364" s="91" t="s">
        <v>414</v>
      </c>
      <c r="E364" s="91" t="s">
        <v>5</v>
      </c>
      <c r="F364" s="91"/>
      <c r="G364" s="16">
        <f>G365</f>
        <v>2787.5421</v>
      </c>
      <c r="H364" s="31" t="e">
        <f aca="true" t="shared" si="42" ref="H364:X365">H365</f>
        <v>#REF!</v>
      </c>
      <c r="I364" s="31" t="e">
        <f t="shared" si="42"/>
        <v>#REF!</v>
      </c>
      <c r="J364" s="31" t="e">
        <f t="shared" si="42"/>
        <v>#REF!</v>
      </c>
      <c r="K364" s="31" t="e">
        <f t="shared" si="42"/>
        <v>#REF!</v>
      </c>
      <c r="L364" s="31" t="e">
        <f t="shared" si="42"/>
        <v>#REF!</v>
      </c>
      <c r="M364" s="31" t="e">
        <f t="shared" si="42"/>
        <v>#REF!</v>
      </c>
      <c r="N364" s="31" t="e">
        <f t="shared" si="42"/>
        <v>#REF!</v>
      </c>
      <c r="O364" s="31" t="e">
        <f t="shared" si="42"/>
        <v>#REF!</v>
      </c>
      <c r="P364" s="31" t="e">
        <f t="shared" si="42"/>
        <v>#REF!</v>
      </c>
      <c r="Q364" s="31" t="e">
        <f t="shared" si="42"/>
        <v>#REF!</v>
      </c>
      <c r="R364" s="31" t="e">
        <f t="shared" si="42"/>
        <v>#REF!</v>
      </c>
      <c r="S364" s="31" t="e">
        <f t="shared" si="42"/>
        <v>#REF!</v>
      </c>
      <c r="T364" s="31" t="e">
        <f t="shared" si="42"/>
        <v>#REF!</v>
      </c>
      <c r="U364" s="31" t="e">
        <f t="shared" si="42"/>
        <v>#REF!</v>
      </c>
      <c r="V364" s="31" t="e">
        <f t="shared" si="42"/>
        <v>#REF!</v>
      </c>
      <c r="W364" s="31" t="e">
        <f t="shared" si="42"/>
        <v>#REF!</v>
      </c>
      <c r="X364" s="66" t="e">
        <f t="shared" si="42"/>
        <v>#REF!</v>
      </c>
      <c r="Y364" s="59" t="e">
        <f>X364/G357*100</f>
        <v>#REF!</v>
      </c>
    </row>
    <row r="365" spans="1:25" ht="32.25" outlineLevel="6" thickBot="1">
      <c r="A365" s="5" t="s">
        <v>106</v>
      </c>
      <c r="B365" s="21">
        <v>951</v>
      </c>
      <c r="C365" s="6" t="s">
        <v>16</v>
      </c>
      <c r="D365" s="6" t="s">
        <v>414</v>
      </c>
      <c r="E365" s="6" t="s">
        <v>105</v>
      </c>
      <c r="F365" s="6"/>
      <c r="G365" s="7">
        <f>G366</f>
        <v>2787.5421</v>
      </c>
      <c r="H365" s="32" t="e">
        <f t="shared" si="42"/>
        <v>#REF!</v>
      </c>
      <c r="I365" s="32" t="e">
        <f t="shared" si="42"/>
        <v>#REF!</v>
      </c>
      <c r="J365" s="32" t="e">
        <f t="shared" si="42"/>
        <v>#REF!</v>
      </c>
      <c r="K365" s="32" t="e">
        <f t="shared" si="42"/>
        <v>#REF!</v>
      </c>
      <c r="L365" s="32" t="e">
        <f t="shared" si="42"/>
        <v>#REF!</v>
      </c>
      <c r="M365" s="32" t="e">
        <f t="shared" si="42"/>
        <v>#REF!</v>
      </c>
      <c r="N365" s="32" t="e">
        <f t="shared" si="42"/>
        <v>#REF!</v>
      </c>
      <c r="O365" s="32" t="e">
        <f t="shared" si="42"/>
        <v>#REF!</v>
      </c>
      <c r="P365" s="32" t="e">
        <f t="shared" si="42"/>
        <v>#REF!</v>
      </c>
      <c r="Q365" s="32" t="e">
        <f t="shared" si="42"/>
        <v>#REF!</v>
      </c>
      <c r="R365" s="32" t="e">
        <f t="shared" si="42"/>
        <v>#REF!</v>
      </c>
      <c r="S365" s="32" t="e">
        <f t="shared" si="42"/>
        <v>#REF!</v>
      </c>
      <c r="T365" s="32" t="e">
        <f t="shared" si="42"/>
        <v>#REF!</v>
      </c>
      <c r="U365" s="32" t="e">
        <f t="shared" si="42"/>
        <v>#REF!</v>
      </c>
      <c r="V365" s="32" t="e">
        <f t="shared" si="42"/>
        <v>#REF!</v>
      </c>
      <c r="W365" s="32" t="e">
        <f t="shared" si="42"/>
        <v>#REF!</v>
      </c>
      <c r="X365" s="67" t="e">
        <f t="shared" si="42"/>
        <v>#REF!</v>
      </c>
      <c r="Y365" s="59" t="e">
        <f>X365/G358*100</f>
        <v>#REF!</v>
      </c>
    </row>
    <row r="366" spans="1:25" ht="16.5" outlineLevel="6" thickBot="1">
      <c r="A366" s="88" t="s">
        <v>127</v>
      </c>
      <c r="B366" s="92">
        <v>951</v>
      </c>
      <c r="C366" s="93" t="s">
        <v>16</v>
      </c>
      <c r="D366" s="93" t="s">
        <v>414</v>
      </c>
      <c r="E366" s="93" t="s">
        <v>126</v>
      </c>
      <c r="F366" s="93"/>
      <c r="G366" s="144">
        <v>2787.5421</v>
      </c>
      <c r="H366" s="34" t="e">
        <f>#REF!</f>
        <v>#REF!</v>
      </c>
      <c r="I366" s="34" t="e">
        <f>#REF!</f>
        <v>#REF!</v>
      </c>
      <c r="J366" s="34" t="e">
        <f>#REF!</f>
        <v>#REF!</v>
      </c>
      <c r="K366" s="34" t="e">
        <f>#REF!</f>
        <v>#REF!</v>
      </c>
      <c r="L366" s="34" t="e">
        <f>#REF!</f>
        <v>#REF!</v>
      </c>
      <c r="M366" s="34" t="e">
        <f>#REF!</f>
        <v>#REF!</v>
      </c>
      <c r="N366" s="34" t="e">
        <f>#REF!</f>
        <v>#REF!</v>
      </c>
      <c r="O366" s="34" t="e">
        <f>#REF!</f>
        <v>#REF!</v>
      </c>
      <c r="P366" s="34" t="e">
        <f>#REF!</f>
        <v>#REF!</v>
      </c>
      <c r="Q366" s="34" t="e">
        <f>#REF!</f>
        <v>#REF!</v>
      </c>
      <c r="R366" s="34" t="e">
        <f>#REF!</f>
        <v>#REF!</v>
      </c>
      <c r="S366" s="34" t="e">
        <f>#REF!</f>
        <v>#REF!</v>
      </c>
      <c r="T366" s="34" t="e">
        <f>#REF!</f>
        <v>#REF!</v>
      </c>
      <c r="U366" s="34" t="e">
        <f>#REF!</f>
        <v>#REF!</v>
      </c>
      <c r="V366" s="34" t="e">
        <f>#REF!</f>
        <v>#REF!</v>
      </c>
      <c r="W366" s="34" t="e">
        <f>#REF!</f>
        <v>#REF!</v>
      </c>
      <c r="X366" s="68" t="e">
        <f>#REF!</f>
        <v>#REF!</v>
      </c>
      <c r="Y366" s="59" t="e">
        <f>X366/G359*100</f>
        <v>#REF!</v>
      </c>
    </row>
    <row r="367" spans="1:25" ht="48" outlineLevel="6" thickBot="1">
      <c r="A367" s="114" t="s">
        <v>417</v>
      </c>
      <c r="B367" s="90">
        <v>951</v>
      </c>
      <c r="C367" s="91" t="s">
        <v>16</v>
      </c>
      <c r="D367" s="91" t="s">
        <v>415</v>
      </c>
      <c r="E367" s="91" t="s">
        <v>5</v>
      </c>
      <c r="F367" s="91"/>
      <c r="G367" s="145">
        <f>G368</f>
        <v>0</v>
      </c>
      <c r="H367" s="77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75"/>
      <c r="Y367" s="59"/>
    </row>
    <row r="368" spans="1:25" ht="32.25" outlineLevel="6" thickBot="1">
      <c r="A368" s="5" t="s">
        <v>106</v>
      </c>
      <c r="B368" s="21">
        <v>951</v>
      </c>
      <c r="C368" s="6" t="s">
        <v>16</v>
      </c>
      <c r="D368" s="6" t="s">
        <v>415</v>
      </c>
      <c r="E368" s="6" t="s">
        <v>105</v>
      </c>
      <c r="F368" s="6"/>
      <c r="G368" s="148">
        <f>G369</f>
        <v>0</v>
      </c>
      <c r="H368" s="31">
        <f aca="true" t="shared" si="43" ref="H368:X369">H369</f>
        <v>0</v>
      </c>
      <c r="I368" s="31">
        <f t="shared" si="43"/>
        <v>0</v>
      </c>
      <c r="J368" s="31">
        <f t="shared" si="43"/>
        <v>0</v>
      </c>
      <c r="K368" s="31">
        <f t="shared" si="43"/>
        <v>0</v>
      </c>
      <c r="L368" s="31">
        <f t="shared" si="43"/>
        <v>0</v>
      </c>
      <c r="M368" s="31">
        <f t="shared" si="43"/>
        <v>0</v>
      </c>
      <c r="N368" s="31">
        <f t="shared" si="43"/>
        <v>0</v>
      </c>
      <c r="O368" s="31">
        <f t="shared" si="43"/>
        <v>0</v>
      </c>
      <c r="P368" s="31">
        <f t="shared" si="43"/>
        <v>0</v>
      </c>
      <c r="Q368" s="31">
        <f t="shared" si="43"/>
        <v>0</v>
      </c>
      <c r="R368" s="31">
        <f t="shared" si="43"/>
        <v>0</v>
      </c>
      <c r="S368" s="31">
        <f t="shared" si="43"/>
        <v>0</v>
      </c>
      <c r="T368" s="31">
        <f t="shared" si="43"/>
        <v>0</v>
      </c>
      <c r="U368" s="31">
        <f t="shared" si="43"/>
        <v>0</v>
      </c>
      <c r="V368" s="31">
        <f t="shared" si="43"/>
        <v>0</v>
      </c>
      <c r="W368" s="31">
        <f t="shared" si="43"/>
        <v>0</v>
      </c>
      <c r="X368" s="66">
        <f t="shared" si="43"/>
        <v>63.00298</v>
      </c>
      <c r="Y368" s="59">
        <f>X368/G363*100</f>
        <v>2.2601624563804794</v>
      </c>
    </row>
    <row r="369" spans="1:25" ht="16.5" outlineLevel="6" thickBot="1">
      <c r="A369" s="88" t="s">
        <v>127</v>
      </c>
      <c r="B369" s="92">
        <v>951</v>
      </c>
      <c r="C369" s="93" t="s">
        <v>16</v>
      </c>
      <c r="D369" s="93" t="s">
        <v>415</v>
      </c>
      <c r="E369" s="93" t="s">
        <v>126</v>
      </c>
      <c r="F369" s="93"/>
      <c r="G369" s="144"/>
      <c r="H369" s="32">
        <f t="shared" si="43"/>
        <v>0</v>
      </c>
      <c r="I369" s="32">
        <f t="shared" si="43"/>
        <v>0</v>
      </c>
      <c r="J369" s="32">
        <f t="shared" si="43"/>
        <v>0</v>
      </c>
      <c r="K369" s="32">
        <f t="shared" si="43"/>
        <v>0</v>
      </c>
      <c r="L369" s="32">
        <f t="shared" si="43"/>
        <v>0</v>
      </c>
      <c r="M369" s="32">
        <f t="shared" si="43"/>
        <v>0</v>
      </c>
      <c r="N369" s="32">
        <f t="shared" si="43"/>
        <v>0</v>
      </c>
      <c r="O369" s="32">
        <f t="shared" si="43"/>
        <v>0</v>
      </c>
      <c r="P369" s="32">
        <f t="shared" si="43"/>
        <v>0</v>
      </c>
      <c r="Q369" s="32">
        <f t="shared" si="43"/>
        <v>0</v>
      </c>
      <c r="R369" s="32">
        <f t="shared" si="43"/>
        <v>0</v>
      </c>
      <c r="S369" s="32">
        <f t="shared" si="43"/>
        <v>0</v>
      </c>
      <c r="T369" s="32">
        <f t="shared" si="43"/>
        <v>0</v>
      </c>
      <c r="U369" s="32">
        <f t="shared" si="43"/>
        <v>0</v>
      </c>
      <c r="V369" s="32">
        <f t="shared" si="43"/>
        <v>0</v>
      </c>
      <c r="W369" s="32">
        <f t="shared" si="43"/>
        <v>0</v>
      </c>
      <c r="X369" s="67">
        <f t="shared" si="43"/>
        <v>63.00298</v>
      </c>
      <c r="Y369" s="59">
        <f>X369/G364*100</f>
        <v>2.2601624563804794</v>
      </c>
    </row>
    <row r="370" spans="1:25" ht="19.5" outlineLevel="6" thickBot="1">
      <c r="A370" s="124" t="s">
        <v>170</v>
      </c>
      <c r="B370" s="18">
        <v>951</v>
      </c>
      <c r="C370" s="39" t="s">
        <v>171</v>
      </c>
      <c r="D370" s="39" t="s">
        <v>261</v>
      </c>
      <c r="E370" s="39" t="s">
        <v>5</v>
      </c>
      <c r="F370" s="39"/>
      <c r="G370" s="119">
        <f>G371</f>
        <v>30</v>
      </c>
      <c r="H370" s="24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42"/>
      <c r="X370" s="65">
        <v>63.00298</v>
      </c>
      <c r="Y370" s="59">
        <f>X370/G365*100</f>
        <v>2.2601624563804794</v>
      </c>
    </row>
    <row r="371" spans="1:25" ht="19.5" outlineLevel="6" thickBot="1">
      <c r="A371" s="13" t="s">
        <v>236</v>
      </c>
      <c r="B371" s="19">
        <v>951</v>
      </c>
      <c r="C371" s="9" t="s">
        <v>171</v>
      </c>
      <c r="D371" s="9" t="s">
        <v>321</v>
      </c>
      <c r="E371" s="9" t="s">
        <v>5</v>
      </c>
      <c r="F371" s="9"/>
      <c r="G371" s="10">
        <f>G372</f>
        <v>30</v>
      </c>
      <c r="H371" s="77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75"/>
      <c r="Y371" s="59"/>
    </row>
    <row r="372" spans="1:25" ht="48" outlineLevel="6" thickBot="1">
      <c r="A372" s="114" t="s">
        <v>172</v>
      </c>
      <c r="B372" s="90">
        <v>951</v>
      </c>
      <c r="C372" s="91" t="s">
        <v>171</v>
      </c>
      <c r="D372" s="91" t="s">
        <v>322</v>
      </c>
      <c r="E372" s="91" t="s">
        <v>5</v>
      </c>
      <c r="F372" s="91"/>
      <c r="G372" s="16">
        <f>G373</f>
        <v>30</v>
      </c>
      <c r="H372" s="77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75"/>
      <c r="Y372" s="59"/>
    </row>
    <row r="373" spans="1:25" ht="18" customHeight="1" outlineLevel="6" thickBot="1">
      <c r="A373" s="5" t="s">
        <v>100</v>
      </c>
      <c r="B373" s="21">
        <v>951</v>
      </c>
      <c r="C373" s="6" t="s">
        <v>173</v>
      </c>
      <c r="D373" s="6" t="s">
        <v>322</v>
      </c>
      <c r="E373" s="6" t="s">
        <v>95</v>
      </c>
      <c r="F373" s="6"/>
      <c r="G373" s="7">
        <f>G374</f>
        <v>30</v>
      </c>
      <c r="H373" s="77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75"/>
      <c r="Y373" s="59"/>
    </row>
    <row r="374" spans="1:25" ht="32.25" outlineLevel="6" thickBot="1">
      <c r="A374" s="88" t="s">
        <v>101</v>
      </c>
      <c r="B374" s="92">
        <v>951</v>
      </c>
      <c r="C374" s="93" t="s">
        <v>171</v>
      </c>
      <c r="D374" s="93" t="s">
        <v>322</v>
      </c>
      <c r="E374" s="93" t="s">
        <v>96</v>
      </c>
      <c r="F374" s="93"/>
      <c r="G374" s="98">
        <v>30</v>
      </c>
      <c r="H374" s="77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75"/>
      <c r="Y374" s="59"/>
    </row>
    <row r="375" spans="1:25" ht="19.5" outlineLevel="6" thickBot="1">
      <c r="A375" s="108" t="s">
        <v>72</v>
      </c>
      <c r="B375" s="18">
        <v>951</v>
      </c>
      <c r="C375" s="14" t="s">
        <v>42</v>
      </c>
      <c r="D375" s="14" t="s">
        <v>261</v>
      </c>
      <c r="E375" s="14" t="s">
        <v>5</v>
      </c>
      <c r="F375" s="14"/>
      <c r="G375" s="15">
        <f>G376+G382</f>
        <v>122</v>
      </c>
      <c r="H375" s="77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75"/>
      <c r="Y375" s="59"/>
    </row>
    <row r="376" spans="1:25" ht="19.5" outlineLevel="6" thickBot="1">
      <c r="A376" s="8" t="s">
        <v>174</v>
      </c>
      <c r="B376" s="19">
        <v>951</v>
      </c>
      <c r="C376" s="9" t="s">
        <v>77</v>
      </c>
      <c r="D376" s="9" t="s">
        <v>261</v>
      </c>
      <c r="E376" s="9" t="s">
        <v>5</v>
      </c>
      <c r="F376" s="9"/>
      <c r="G376" s="10">
        <f>G377</f>
        <v>122</v>
      </c>
      <c r="H376" s="29">
        <f aca="true" t="shared" si="44" ref="H376:X376">H377+H383</f>
        <v>0</v>
      </c>
      <c r="I376" s="29">
        <f t="shared" si="44"/>
        <v>0</v>
      </c>
      <c r="J376" s="29">
        <f t="shared" si="44"/>
        <v>0</v>
      </c>
      <c r="K376" s="29">
        <f t="shared" si="44"/>
        <v>0</v>
      </c>
      <c r="L376" s="29">
        <f t="shared" si="44"/>
        <v>0</v>
      </c>
      <c r="M376" s="29">
        <f t="shared" si="44"/>
        <v>0</v>
      </c>
      <c r="N376" s="29">
        <f t="shared" si="44"/>
        <v>0</v>
      </c>
      <c r="O376" s="29">
        <f t="shared" si="44"/>
        <v>0</v>
      </c>
      <c r="P376" s="29">
        <f t="shared" si="44"/>
        <v>0</v>
      </c>
      <c r="Q376" s="29">
        <f t="shared" si="44"/>
        <v>0</v>
      </c>
      <c r="R376" s="29">
        <f t="shared" si="44"/>
        <v>0</v>
      </c>
      <c r="S376" s="29">
        <f t="shared" si="44"/>
        <v>0</v>
      </c>
      <c r="T376" s="29">
        <f t="shared" si="44"/>
        <v>0</v>
      </c>
      <c r="U376" s="29">
        <f t="shared" si="44"/>
        <v>0</v>
      </c>
      <c r="V376" s="29">
        <f t="shared" si="44"/>
        <v>0</v>
      </c>
      <c r="W376" s="29">
        <f t="shared" si="44"/>
        <v>0</v>
      </c>
      <c r="X376" s="73">
        <f t="shared" si="44"/>
        <v>499.74378</v>
      </c>
      <c r="Y376" s="59">
        <f>X376/G370*100</f>
        <v>1665.8126</v>
      </c>
    </row>
    <row r="377" spans="1:25" ht="16.5" outlineLevel="6" thickBot="1">
      <c r="A377" s="100" t="s">
        <v>237</v>
      </c>
      <c r="B377" s="106">
        <v>951</v>
      </c>
      <c r="C377" s="91" t="s">
        <v>77</v>
      </c>
      <c r="D377" s="91" t="s">
        <v>323</v>
      </c>
      <c r="E377" s="91" t="s">
        <v>5</v>
      </c>
      <c r="F377" s="91"/>
      <c r="G377" s="16">
        <f>G378</f>
        <v>122</v>
      </c>
      <c r="H377" s="31">
        <f aca="true" t="shared" si="45" ref="H377:X380">H378</f>
        <v>0</v>
      </c>
      <c r="I377" s="31">
        <f t="shared" si="45"/>
        <v>0</v>
      </c>
      <c r="J377" s="31">
        <f t="shared" si="45"/>
        <v>0</v>
      </c>
      <c r="K377" s="31">
        <f t="shared" si="45"/>
        <v>0</v>
      </c>
      <c r="L377" s="31">
        <f t="shared" si="45"/>
        <v>0</v>
      </c>
      <c r="M377" s="31">
        <f t="shared" si="45"/>
        <v>0</v>
      </c>
      <c r="N377" s="31">
        <f t="shared" si="45"/>
        <v>0</v>
      </c>
      <c r="O377" s="31">
        <f t="shared" si="45"/>
        <v>0</v>
      </c>
      <c r="P377" s="31">
        <f t="shared" si="45"/>
        <v>0</v>
      </c>
      <c r="Q377" s="31">
        <f t="shared" si="45"/>
        <v>0</v>
      </c>
      <c r="R377" s="31">
        <f t="shared" si="45"/>
        <v>0</v>
      </c>
      <c r="S377" s="31">
        <f t="shared" si="45"/>
        <v>0</v>
      </c>
      <c r="T377" s="31">
        <f t="shared" si="45"/>
        <v>0</v>
      </c>
      <c r="U377" s="31">
        <f t="shared" si="45"/>
        <v>0</v>
      </c>
      <c r="V377" s="31">
        <f t="shared" si="45"/>
        <v>0</v>
      </c>
      <c r="W377" s="31">
        <f t="shared" si="45"/>
        <v>0</v>
      </c>
      <c r="X377" s="66">
        <f t="shared" si="45"/>
        <v>499.74378</v>
      </c>
      <c r="Y377" s="59">
        <f>X377/G371*100</f>
        <v>1665.8126</v>
      </c>
    </row>
    <row r="378" spans="1:25" ht="30" customHeight="1" outlineLevel="6" thickBot="1">
      <c r="A378" s="114" t="s">
        <v>175</v>
      </c>
      <c r="B378" s="90">
        <v>951</v>
      </c>
      <c r="C378" s="91" t="s">
        <v>77</v>
      </c>
      <c r="D378" s="91" t="s">
        <v>324</v>
      </c>
      <c r="E378" s="91" t="s">
        <v>5</v>
      </c>
      <c r="F378" s="91"/>
      <c r="G378" s="16">
        <f>G380+G379</f>
        <v>122</v>
      </c>
      <c r="H378" s="32">
        <f aca="true" t="shared" si="46" ref="H378:X378">H380</f>
        <v>0</v>
      </c>
      <c r="I378" s="32">
        <f t="shared" si="46"/>
        <v>0</v>
      </c>
      <c r="J378" s="32">
        <f t="shared" si="46"/>
        <v>0</v>
      </c>
      <c r="K378" s="32">
        <f t="shared" si="46"/>
        <v>0</v>
      </c>
      <c r="L378" s="32">
        <f t="shared" si="46"/>
        <v>0</v>
      </c>
      <c r="M378" s="32">
        <f t="shared" si="46"/>
        <v>0</v>
      </c>
      <c r="N378" s="32">
        <f t="shared" si="46"/>
        <v>0</v>
      </c>
      <c r="O378" s="32">
        <f t="shared" si="46"/>
        <v>0</v>
      </c>
      <c r="P378" s="32">
        <f t="shared" si="46"/>
        <v>0</v>
      </c>
      <c r="Q378" s="32">
        <f t="shared" si="46"/>
        <v>0</v>
      </c>
      <c r="R378" s="32">
        <f t="shared" si="46"/>
        <v>0</v>
      </c>
      <c r="S378" s="32">
        <f t="shared" si="46"/>
        <v>0</v>
      </c>
      <c r="T378" s="32">
        <f t="shared" si="46"/>
        <v>0</v>
      </c>
      <c r="U378" s="32">
        <f t="shared" si="46"/>
        <v>0</v>
      </c>
      <c r="V378" s="32">
        <f t="shared" si="46"/>
        <v>0</v>
      </c>
      <c r="W378" s="32">
        <f t="shared" si="46"/>
        <v>0</v>
      </c>
      <c r="X378" s="67">
        <f t="shared" si="46"/>
        <v>499.74378</v>
      </c>
      <c r="Y378" s="59">
        <f>X378/G372*100</f>
        <v>1665.8126</v>
      </c>
    </row>
    <row r="379" spans="1:25" ht="19.5" customHeight="1" outlineLevel="6" thickBot="1">
      <c r="A379" s="5" t="s">
        <v>379</v>
      </c>
      <c r="B379" s="21">
        <v>951</v>
      </c>
      <c r="C379" s="6" t="s">
        <v>77</v>
      </c>
      <c r="D379" s="6" t="s">
        <v>324</v>
      </c>
      <c r="E379" s="6" t="s">
        <v>362</v>
      </c>
      <c r="F379" s="6"/>
      <c r="G379" s="7">
        <v>28.5</v>
      </c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67"/>
      <c r="Y379" s="59"/>
    </row>
    <row r="380" spans="1:25" ht="18.75" customHeight="1" outlineLevel="6" thickBot="1">
      <c r="A380" s="5" t="s">
        <v>100</v>
      </c>
      <c r="B380" s="21">
        <v>951</v>
      </c>
      <c r="C380" s="6" t="s">
        <v>77</v>
      </c>
      <c r="D380" s="6" t="s">
        <v>324</v>
      </c>
      <c r="E380" s="6" t="s">
        <v>95</v>
      </c>
      <c r="F380" s="6"/>
      <c r="G380" s="7">
        <f>G381</f>
        <v>93.5</v>
      </c>
      <c r="H380" s="34">
        <f t="shared" si="45"/>
        <v>0</v>
      </c>
      <c r="I380" s="34">
        <f t="shared" si="45"/>
        <v>0</v>
      </c>
      <c r="J380" s="34">
        <f t="shared" si="45"/>
        <v>0</v>
      </c>
      <c r="K380" s="34">
        <f t="shared" si="45"/>
        <v>0</v>
      </c>
      <c r="L380" s="34">
        <f t="shared" si="45"/>
        <v>0</v>
      </c>
      <c r="M380" s="34">
        <f t="shared" si="45"/>
        <v>0</v>
      </c>
      <c r="N380" s="34">
        <f t="shared" si="45"/>
        <v>0</v>
      </c>
      <c r="O380" s="34">
        <f t="shared" si="45"/>
        <v>0</v>
      </c>
      <c r="P380" s="34">
        <f t="shared" si="45"/>
        <v>0</v>
      </c>
      <c r="Q380" s="34">
        <f t="shared" si="45"/>
        <v>0</v>
      </c>
      <c r="R380" s="34">
        <f t="shared" si="45"/>
        <v>0</v>
      </c>
      <c r="S380" s="34">
        <f t="shared" si="45"/>
        <v>0</v>
      </c>
      <c r="T380" s="34">
        <f t="shared" si="45"/>
        <v>0</v>
      </c>
      <c r="U380" s="34">
        <f t="shared" si="45"/>
        <v>0</v>
      </c>
      <c r="V380" s="34">
        <f t="shared" si="45"/>
        <v>0</v>
      </c>
      <c r="W380" s="34">
        <f t="shared" si="45"/>
        <v>0</v>
      </c>
      <c r="X380" s="68">
        <f t="shared" si="45"/>
        <v>499.74378</v>
      </c>
      <c r="Y380" s="59">
        <f>X380/G373*100</f>
        <v>1665.8126</v>
      </c>
    </row>
    <row r="381" spans="1:25" ht="32.25" outlineLevel="6" thickBot="1">
      <c r="A381" s="88" t="s">
        <v>101</v>
      </c>
      <c r="B381" s="92">
        <v>951</v>
      </c>
      <c r="C381" s="93" t="s">
        <v>77</v>
      </c>
      <c r="D381" s="93" t="s">
        <v>324</v>
      </c>
      <c r="E381" s="93" t="s">
        <v>96</v>
      </c>
      <c r="F381" s="93"/>
      <c r="G381" s="98">
        <v>93.5</v>
      </c>
      <c r="H381" s="24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42"/>
      <c r="X381" s="65">
        <v>499.74378</v>
      </c>
      <c r="Y381" s="59">
        <f>X381/G374*100</f>
        <v>1665.8126</v>
      </c>
    </row>
    <row r="382" spans="1:25" ht="19.5" outlineLevel="6" thickBot="1">
      <c r="A382" s="87" t="s">
        <v>80</v>
      </c>
      <c r="B382" s="19">
        <v>951</v>
      </c>
      <c r="C382" s="9" t="s">
        <v>81</v>
      </c>
      <c r="D382" s="9" t="s">
        <v>261</v>
      </c>
      <c r="E382" s="9" t="s">
        <v>5</v>
      </c>
      <c r="F382" s="6"/>
      <c r="G382" s="10">
        <f>G383</f>
        <v>0</v>
      </c>
      <c r="H382" s="77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75"/>
      <c r="Y382" s="59"/>
    </row>
    <row r="383" spans="1:25" ht="16.5" outlineLevel="6" thickBot="1">
      <c r="A383" s="100" t="s">
        <v>238</v>
      </c>
      <c r="B383" s="106">
        <v>951</v>
      </c>
      <c r="C383" s="91" t="s">
        <v>81</v>
      </c>
      <c r="D383" s="91" t="s">
        <v>323</v>
      </c>
      <c r="E383" s="91" t="s">
        <v>5</v>
      </c>
      <c r="F383" s="91"/>
      <c r="G383" s="16">
        <f>G384</f>
        <v>0</v>
      </c>
      <c r="H383" s="31">
        <f aca="true" t="shared" si="47" ref="H383:X383">H384</f>
        <v>0</v>
      </c>
      <c r="I383" s="31">
        <f t="shared" si="47"/>
        <v>0</v>
      </c>
      <c r="J383" s="31">
        <f t="shared" si="47"/>
        <v>0</v>
      </c>
      <c r="K383" s="31">
        <f t="shared" si="47"/>
        <v>0</v>
      </c>
      <c r="L383" s="31">
        <f t="shared" si="47"/>
        <v>0</v>
      </c>
      <c r="M383" s="31">
        <f t="shared" si="47"/>
        <v>0</v>
      </c>
      <c r="N383" s="31">
        <f t="shared" si="47"/>
        <v>0</v>
      </c>
      <c r="O383" s="31">
        <f t="shared" si="47"/>
        <v>0</v>
      </c>
      <c r="P383" s="31">
        <f t="shared" si="47"/>
        <v>0</v>
      </c>
      <c r="Q383" s="31">
        <f t="shared" si="47"/>
        <v>0</v>
      </c>
      <c r="R383" s="31">
        <f t="shared" si="47"/>
        <v>0</v>
      </c>
      <c r="S383" s="31">
        <f t="shared" si="47"/>
        <v>0</v>
      </c>
      <c r="T383" s="31">
        <f t="shared" si="47"/>
        <v>0</v>
      </c>
      <c r="U383" s="31">
        <f t="shared" si="47"/>
        <v>0</v>
      </c>
      <c r="V383" s="31">
        <f t="shared" si="47"/>
        <v>0</v>
      </c>
      <c r="W383" s="31">
        <f t="shared" si="47"/>
        <v>0</v>
      </c>
      <c r="X383" s="31">
        <f t="shared" si="47"/>
        <v>0</v>
      </c>
      <c r="Y383" s="59">
        <f>X383/G376*100</f>
        <v>0</v>
      </c>
    </row>
    <row r="384" spans="1:25" ht="48" outlineLevel="6" thickBot="1">
      <c r="A384" s="5" t="s">
        <v>176</v>
      </c>
      <c r="B384" s="21">
        <v>951</v>
      </c>
      <c r="C384" s="6" t="s">
        <v>81</v>
      </c>
      <c r="D384" s="6" t="s">
        <v>325</v>
      </c>
      <c r="E384" s="6" t="s">
        <v>5</v>
      </c>
      <c r="F384" s="6"/>
      <c r="G384" s="7">
        <f>G385</f>
        <v>0</v>
      </c>
      <c r="H384" s="32">
        <f aca="true" t="shared" si="48" ref="H384:X384">H385+H388</f>
        <v>0</v>
      </c>
      <c r="I384" s="32">
        <f t="shared" si="48"/>
        <v>0</v>
      </c>
      <c r="J384" s="32">
        <f t="shared" si="48"/>
        <v>0</v>
      </c>
      <c r="K384" s="32">
        <f t="shared" si="48"/>
        <v>0</v>
      </c>
      <c r="L384" s="32">
        <f t="shared" si="48"/>
        <v>0</v>
      </c>
      <c r="M384" s="32">
        <f t="shared" si="48"/>
        <v>0</v>
      </c>
      <c r="N384" s="32">
        <f t="shared" si="48"/>
        <v>0</v>
      </c>
      <c r="O384" s="32">
        <f t="shared" si="48"/>
        <v>0</v>
      </c>
      <c r="P384" s="32">
        <f t="shared" si="48"/>
        <v>0</v>
      </c>
      <c r="Q384" s="32">
        <f t="shared" si="48"/>
        <v>0</v>
      </c>
      <c r="R384" s="32">
        <f t="shared" si="48"/>
        <v>0</v>
      </c>
      <c r="S384" s="32">
        <f t="shared" si="48"/>
        <v>0</v>
      </c>
      <c r="T384" s="32">
        <f t="shared" si="48"/>
        <v>0</v>
      </c>
      <c r="U384" s="32">
        <f t="shared" si="48"/>
        <v>0</v>
      </c>
      <c r="V384" s="32">
        <f t="shared" si="48"/>
        <v>0</v>
      </c>
      <c r="W384" s="32">
        <f t="shared" si="48"/>
        <v>0</v>
      </c>
      <c r="X384" s="32">
        <f t="shared" si="48"/>
        <v>0</v>
      </c>
      <c r="Y384" s="59">
        <f>X384/G377*100</f>
        <v>0</v>
      </c>
    </row>
    <row r="385" spans="1:25" ht="18" customHeight="1" outlineLevel="6" thickBot="1">
      <c r="A385" s="88" t="s">
        <v>118</v>
      </c>
      <c r="B385" s="92">
        <v>951</v>
      </c>
      <c r="C385" s="93" t="s">
        <v>81</v>
      </c>
      <c r="D385" s="93" t="s">
        <v>325</v>
      </c>
      <c r="E385" s="93" t="s">
        <v>117</v>
      </c>
      <c r="F385" s="93"/>
      <c r="G385" s="98">
        <v>0</v>
      </c>
      <c r="H385" s="24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42"/>
      <c r="X385" s="65">
        <v>0</v>
      </c>
      <c r="Y385" s="59">
        <f>X385/G378*100</f>
        <v>0</v>
      </c>
    </row>
    <row r="386" spans="1:25" ht="38.25" customHeight="1" outlineLevel="6" thickBot="1">
      <c r="A386" s="108" t="s">
        <v>69</v>
      </c>
      <c r="B386" s="18">
        <v>951</v>
      </c>
      <c r="C386" s="14" t="s">
        <v>68</v>
      </c>
      <c r="D386" s="14" t="s">
        <v>261</v>
      </c>
      <c r="E386" s="14" t="s">
        <v>5</v>
      </c>
      <c r="F386" s="14"/>
      <c r="G386" s="15">
        <f>G387+G393</f>
        <v>2000</v>
      </c>
      <c r="H386" s="77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75"/>
      <c r="Y386" s="59"/>
    </row>
    <row r="387" spans="1:25" ht="32.25" outlineLevel="6" thickBot="1">
      <c r="A387" s="126" t="s">
        <v>41</v>
      </c>
      <c r="B387" s="18">
        <v>951</v>
      </c>
      <c r="C387" s="127" t="s">
        <v>79</v>
      </c>
      <c r="D387" s="127" t="s">
        <v>261</v>
      </c>
      <c r="E387" s="127" t="s">
        <v>5</v>
      </c>
      <c r="F387" s="127"/>
      <c r="G387" s="128">
        <f>G388</f>
        <v>2000</v>
      </c>
      <c r="H387" s="31">
        <f aca="true" t="shared" si="49" ref="H387:X387">H388</f>
        <v>0</v>
      </c>
      <c r="I387" s="31">
        <f t="shared" si="49"/>
        <v>0</v>
      </c>
      <c r="J387" s="31">
        <f t="shared" si="49"/>
        <v>0</v>
      </c>
      <c r="K387" s="31">
        <f t="shared" si="49"/>
        <v>0</v>
      </c>
      <c r="L387" s="31">
        <f t="shared" si="49"/>
        <v>0</v>
      </c>
      <c r="M387" s="31">
        <f t="shared" si="49"/>
        <v>0</v>
      </c>
      <c r="N387" s="31">
        <f t="shared" si="49"/>
        <v>0</v>
      </c>
      <c r="O387" s="31">
        <f t="shared" si="49"/>
        <v>0</v>
      </c>
      <c r="P387" s="31">
        <f t="shared" si="49"/>
        <v>0</v>
      </c>
      <c r="Q387" s="31">
        <f t="shared" si="49"/>
        <v>0</v>
      </c>
      <c r="R387" s="31">
        <f t="shared" si="49"/>
        <v>0</v>
      </c>
      <c r="S387" s="31">
        <f t="shared" si="49"/>
        <v>0</v>
      </c>
      <c r="T387" s="31">
        <f t="shared" si="49"/>
        <v>0</v>
      </c>
      <c r="U387" s="31">
        <f t="shared" si="49"/>
        <v>0</v>
      </c>
      <c r="V387" s="31">
        <f t="shared" si="49"/>
        <v>0</v>
      </c>
      <c r="W387" s="31">
        <f t="shared" si="49"/>
        <v>0</v>
      </c>
      <c r="X387" s="31">
        <f t="shared" si="49"/>
        <v>0</v>
      </c>
      <c r="Y387" s="59">
        <f>X387/G381*100</f>
        <v>0</v>
      </c>
    </row>
    <row r="388" spans="1:25" ht="32.25" outlineLevel="6" thickBot="1">
      <c r="A388" s="112" t="s">
        <v>135</v>
      </c>
      <c r="B388" s="19">
        <v>951</v>
      </c>
      <c r="C388" s="11" t="s">
        <v>79</v>
      </c>
      <c r="D388" s="11" t="s">
        <v>262</v>
      </c>
      <c r="E388" s="11" t="s">
        <v>5</v>
      </c>
      <c r="F388" s="11"/>
      <c r="G388" s="12">
        <f>G389</f>
        <v>2000</v>
      </c>
      <c r="H388" s="77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75">
        <v>0</v>
      </c>
      <c r="Y388" s="59" t="e">
        <f>X388/G382*100</f>
        <v>#DIV/0!</v>
      </c>
    </row>
    <row r="389" spans="1:25" ht="32.25" outlineLevel="6" thickBot="1">
      <c r="A389" s="112" t="s">
        <v>136</v>
      </c>
      <c r="B389" s="19">
        <v>951</v>
      </c>
      <c r="C389" s="9" t="s">
        <v>79</v>
      </c>
      <c r="D389" s="9" t="s">
        <v>263</v>
      </c>
      <c r="E389" s="9" t="s">
        <v>5</v>
      </c>
      <c r="F389" s="9"/>
      <c r="G389" s="10">
        <f>G390</f>
        <v>2000</v>
      </c>
      <c r="H389" s="77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75"/>
      <c r="Y389" s="59"/>
    </row>
    <row r="390" spans="1:25" ht="35.25" customHeight="1" outlineLevel="6" thickBot="1">
      <c r="A390" s="114" t="s">
        <v>177</v>
      </c>
      <c r="B390" s="90">
        <v>951</v>
      </c>
      <c r="C390" s="91" t="s">
        <v>79</v>
      </c>
      <c r="D390" s="91" t="s">
        <v>326</v>
      </c>
      <c r="E390" s="91" t="s">
        <v>5</v>
      </c>
      <c r="F390" s="91"/>
      <c r="G390" s="16">
        <f>G391</f>
        <v>2000</v>
      </c>
      <c r="H390" s="29">
        <f aca="true" t="shared" si="50" ref="H390:X390">H391+H396</f>
        <v>0</v>
      </c>
      <c r="I390" s="29">
        <f t="shared" si="50"/>
        <v>0</v>
      </c>
      <c r="J390" s="29">
        <f t="shared" si="50"/>
        <v>0</v>
      </c>
      <c r="K390" s="29">
        <f t="shared" si="50"/>
        <v>0</v>
      </c>
      <c r="L390" s="29">
        <f t="shared" si="50"/>
        <v>0</v>
      </c>
      <c r="M390" s="29">
        <f t="shared" si="50"/>
        <v>0</v>
      </c>
      <c r="N390" s="29">
        <f t="shared" si="50"/>
        <v>0</v>
      </c>
      <c r="O390" s="29">
        <f t="shared" si="50"/>
        <v>0</v>
      </c>
      <c r="P390" s="29">
        <f t="shared" si="50"/>
        <v>0</v>
      </c>
      <c r="Q390" s="29">
        <f t="shared" si="50"/>
        <v>0</v>
      </c>
      <c r="R390" s="29">
        <f t="shared" si="50"/>
        <v>0</v>
      </c>
      <c r="S390" s="29">
        <f t="shared" si="50"/>
        <v>0</v>
      </c>
      <c r="T390" s="29">
        <f t="shared" si="50"/>
        <v>0</v>
      </c>
      <c r="U390" s="29">
        <f t="shared" si="50"/>
        <v>0</v>
      </c>
      <c r="V390" s="29">
        <f t="shared" si="50"/>
        <v>0</v>
      </c>
      <c r="W390" s="29">
        <f t="shared" si="50"/>
        <v>0</v>
      </c>
      <c r="X390" s="73">
        <f t="shared" si="50"/>
        <v>1410.7881399999999</v>
      </c>
      <c r="Y390" s="59" t="e">
        <f>X390/G384*100</f>
        <v>#DIV/0!</v>
      </c>
    </row>
    <row r="391" spans="1:25" ht="16.5" outlineLevel="6" thickBot="1">
      <c r="A391" s="5" t="s">
        <v>120</v>
      </c>
      <c r="B391" s="21">
        <v>951</v>
      </c>
      <c r="C391" s="6" t="s">
        <v>79</v>
      </c>
      <c r="D391" s="6" t="s">
        <v>326</v>
      </c>
      <c r="E391" s="6" t="s">
        <v>119</v>
      </c>
      <c r="F391" s="6"/>
      <c r="G391" s="7">
        <f>G392</f>
        <v>2000</v>
      </c>
      <c r="H391" s="31">
        <f aca="true" t="shared" si="51" ref="H391:X391">H392</f>
        <v>0</v>
      </c>
      <c r="I391" s="31">
        <f t="shared" si="51"/>
        <v>0</v>
      </c>
      <c r="J391" s="31">
        <f t="shared" si="51"/>
        <v>0</v>
      </c>
      <c r="K391" s="31">
        <f t="shared" si="51"/>
        <v>0</v>
      </c>
      <c r="L391" s="31">
        <f t="shared" si="51"/>
        <v>0</v>
      </c>
      <c r="M391" s="31">
        <f t="shared" si="51"/>
        <v>0</v>
      </c>
      <c r="N391" s="31">
        <f t="shared" si="51"/>
        <v>0</v>
      </c>
      <c r="O391" s="31">
        <f t="shared" si="51"/>
        <v>0</v>
      </c>
      <c r="P391" s="31">
        <f t="shared" si="51"/>
        <v>0</v>
      </c>
      <c r="Q391" s="31">
        <f t="shared" si="51"/>
        <v>0</v>
      </c>
      <c r="R391" s="31">
        <f t="shared" si="51"/>
        <v>0</v>
      </c>
      <c r="S391" s="31">
        <f t="shared" si="51"/>
        <v>0</v>
      </c>
      <c r="T391" s="31">
        <f t="shared" si="51"/>
        <v>0</v>
      </c>
      <c r="U391" s="31">
        <f t="shared" si="51"/>
        <v>0</v>
      </c>
      <c r="V391" s="31">
        <f t="shared" si="51"/>
        <v>0</v>
      </c>
      <c r="W391" s="31">
        <f t="shared" si="51"/>
        <v>0</v>
      </c>
      <c r="X391" s="69">
        <f t="shared" si="51"/>
        <v>1362.07314</v>
      </c>
      <c r="Y391" s="59" t="e">
        <f>X391/G385*100</f>
        <v>#DIV/0!</v>
      </c>
    </row>
    <row r="392" spans="1:25" ht="19.5" customHeight="1" outlineLevel="6" thickBot="1">
      <c r="A392" s="99" t="s">
        <v>206</v>
      </c>
      <c r="B392" s="92">
        <v>951</v>
      </c>
      <c r="C392" s="93" t="s">
        <v>79</v>
      </c>
      <c r="D392" s="93" t="s">
        <v>326</v>
      </c>
      <c r="E392" s="93" t="s">
        <v>89</v>
      </c>
      <c r="F392" s="93"/>
      <c r="G392" s="98">
        <v>2000</v>
      </c>
      <c r="H392" s="32">
        <f aca="true" t="shared" si="52" ref="H392:X392">H393</f>
        <v>0</v>
      </c>
      <c r="I392" s="32">
        <f t="shared" si="52"/>
        <v>0</v>
      </c>
      <c r="J392" s="32">
        <f t="shared" si="52"/>
        <v>0</v>
      </c>
      <c r="K392" s="32">
        <f t="shared" si="52"/>
        <v>0</v>
      </c>
      <c r="L392" s="32">
        <f t="shared" si="52"/>
        <v>0</v>
      </c>
      <c r="M392" s="32">
        <f t="shared" si="52"/>
        <v>0</v>
      </c>
      <c r="N392" s="32">
        <f t="shared" si="52"/>
        <v>0</v>
      </c>
      <c r="O392" s="32">
        <f t="shared" si="52"/>
        <v>0</v>
      </c>
      <c r="P392" s="32">
        <f t="shared" si="52"/>
        <v>0</v>
      </c>
      <c r="Q392" s="32">
        <f t="shared" si="52"/>
        <v>0</v>
      </c>
      <c r="R392" s="32">
        <f t="shared" si="52"/>
        <v>0</v>
      </c>
      <c r="S392" s="32">
        <f t="shared" si="52"/>
        <v>0</v>
      </c>
      <c r="T392" s="32">
        <f t="shared" si="52"/>
        <v>0</v>
      </c>
      <c r="U392" s="32">
        <f t="shared" si="52"/>
        <v>0</v>
      </c>
      <c r="V392" s="32">
        <f t="shared" si="52"/>
        <v>0</v>
      </c>
      <c r="W392" s="32">
        <f t="shared" si="52"/>
        <v>0</v>
      </c>
      <c r="X392" s="70">
        <f t="shared" si="52"/>
        <v>1362.07314</v>
      </c>
      <c r="Y392" s="59">
        <f>X392/G386*100</f>
        <v>68.103657</v>
      </c>
    </row>
    <row r="393" spans="1:25" ht="16.5" outlineLevel="6" thickBot="1">
      <c r="A393" s="124" t="s">
        <v>70</v>
      </c>
      <c r="B393" s="18">
        <v>951</v>
      </c>
      <c r="C393" s="39" t="s">
        <v>71</v>
      </c>
      <c r="D393" s="39" t="s">
        <v>261</v>
      </c>
      <c r="E393" s="39" t="s">
        <v>5</v>
      </c>
      <c r="F393" s="39"/>
      <c r="G393" s="119">
        <f>G394</f>
        <v>0</v>
      </c>
      <c r="H393" s="34">
        <f aca="true" t="shared" si="53" ref="H393:X393">H395</f>
        <v>0</v>
      </c>
      <c r="I393" s="34">
        <f t="shared" si="53"/>
        <v>0</v>
      </c>
      <c r="J393" s="34">
        <f t="shared" si="53"/>
        <v>0</v>
      </c>
      <c r="K393" s="34">
        <f t="shared" si="53"/>
        <v>0</v>
      </c>
      <c r="L393" s="34">
        <f t="shared" si="53"/>
        <v>0</v>
      </c>
      <c r="M393" s="34">
        <f t="shared" si="53"/>
        <v>0</v>
      </c>
      <c r="N393" s="34">
        <f t="shared" si="53"/>
        <v>0</v>
      </c>
      <c r="O393" s="34">
        <f t="shared" si="53"/>
        <v>0</v>
      </c>
      <c r="P393" s="34">
        <f t="shared" si="53"/>
        <v>0</v>
      </c>
      <c r="Q393" s="34">
        <f t="shared" si="53"/>
        <v>0</v>
      </c>
      <c r="R393" s="34">
        <f t="shared" si="53"/>
        <v>0</v>
      </c>
      <c r="S393" s="34">
        <f t="shared" si="53"/>
        <v>0</v>
      </c>
      <c r="T393" s="34">
        <f t="shared" si="53"/>
        <v>0</v>
      </c>
      <c r="U393" s="34">
        <f t="shared" si="53"/>
        <v>0</v>
      </c>
      <c r="V393" s="34">
        <f t="shared" si="53"/>
        <v>0</v>
      </c>
      <c r="W393" s="34">
        <f t="shared" si="53"/>
        <v>0</v>
      </c>
      <c r="X393" s="64">
        <f t="shared" si="53"/>
        <v>1362.07314</v>
      </c>
      <c r="Y393" s="59">
        <f>X393/G387*100</f>
        <v>68.103657</v>
      </c>
    </row>
    <row r="394" spans="1:25" ht="32.25" outlineLevel="6" thickBot="1">
      <c r="A394" s="112" t="s">
        <v>135</v>
      </c>
      <c r="B394" s="19">
        <v>951</v>
      </c>
      <c r="C394" s="11" t="s">
        <v>71</v>
      </c>
      <c r="D394" s="11" t="s">
        <v>262</v>
      </c>
      <c r="E394" s="11" t="s">
        <v>5</v>
      </c>
      <c r="F394" s="11"/>
      <c r="G394" s="12">
        <f>G395</f>
        <v>0</v>
      </c>
      <c r="H394" s="55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81"/>
      <c r="Y394" s="59"/>
    </row>
    <row r="395" spans="1:25" ht="32.25" outlineLevel="6" thickBot="1">
      <c r="A395" s="112" t="s">
        <v>136</v>
      </c>
      <c r="B395" s="19">
        <v>951</v>
      </c>
      <c r="C395" s="11" t="s">
        <v>71</v>
      </c>
      <c r="D395" s="11" t="s">
        <v>263</v>
      </c>
      <c r="E395" s="11" t="s">
        <v>5</v>
      </c>
      <c r="F395" s="11"/>
      <c r="G395" s="12">
        <f>G396</f>
        <v>0</v>
      </c>
      <c r="H395" s="25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43"/>
      <c r="X395" s="65">
        <v>1362.07314</v>
      </c>
      <c r="Y395" s="59">
        <f>X395/G389*100</f>
        <v>68.103657</v>
      </c>
    </row>
    <row r="396" spans="1:25" ht="48" outlineLevel="6" thickBot="1">
      <c r="A396" s="94" t="s">
        <v>178</v>
      </c>
      <c r="B396" s="90">
        <v>951</v>
      </c>
      <c r="C396" s="91" t="s">
        <v>71</v>
      </c>
      <c r="D396" s="91" t="s">
        <v>327</v>
      </c>
      <c r="E396" s="91" t="s">
        <v>5</v>
      </c>
      <c r="F396" s="91"/>
      <c r="G396" s="16">
        <f>G397</f>
        <v>0</v>
      </c>
      <c r="H396" s="31">
        <f aca="true" t="shared" si="54" ref="H396:X398">H397</f>
        <v>0</v>
      </c>
      <c r="I396" s="31">
        <f t="shared" si="54"/>
        <v>0</v>
      </c>
      <c r="J396" s="31">
        <f t="shared" si="54"/>
        <v>0</v>
      </c>
      <c r="K396" s="31">
        <f t="shared" si="54"/>
        <v>0</v>
      </c>
      <c r="L396" s="31">
        <f t="shared" si="54"/>
        <v>0</v>
      </c>
      <c r="M396" s="31">
        <f t="shared" si="54"/>
        <v>0</v>
      </c>
      <c r="N396" s="31">
        <f t="shared" si="54"/>
        <v>0</v>
      </c>
      <c r="O396" s="31">
        <f t="shared" si="54"/>
        <v>0</v>
      </c>
      <c r="P396" s="31">
        <f t="shared" si="54"/>
        <v>0</v>
      </c>
      <c r="Q396" s="31">
        <f t="shared" si="54"/>
        <v>0</v>
      </c>
      <c r="R396" s="31">
        <f t="shared" si="54"/>
        <v>0</v>
      </c>
      <c r="S396" s="31">
        <f t="shared" si="54"/>
        <v>0</v>
      </c>
      <c r="T396" s="31">
        <f t="shared" si="54"/>
        <v>0</v>
      </c>
      <c r="U396" s="31">
        <f t="shared" si="54"/>
        <v>0</v>
      </c>
      <c r="V396" s="31">
        <f t="shared" si="54"/>
        <v>0</v>
      </c>
      <c r="W396" s="31">
        <f t="shared" si="54"/>
        <v>0</v>
      </c>
      <c r="X396" s="66">
        <f t="shared" si="54"/>
        <v>48.715</v>
      </c>
      <c r="Y396" s="59">
        <f>X396/G390*100</f>
        <v>2.43575</v>
      </c>
    </row>
    <row r="397" spans="1:25" ht="21" customHeight="1" outlineLevel="6" thickBot="1">
      <c r="A397" s="5" t="s">
        <v>100</v>
      </c>
      <c r="B397" s="21">
        <v>951</v>
      </c>
      <c r="C397" s="6" t="s">
        <v>71</v>
      </c>
      <c r="D397" s="6" t="s">
        <v>327</v>
      </c>
      <c r="E397" s="6" t="s">
        <v>95</v>
      </c>
      <c r="F397" s="6"/>
      <c r="G397" s="7">
        <f>G398</f>
        <v>0</v>
      </c>
      <c r="H397" s="32">
        <f t="shared" si="54"/>
        <v>0</v>
      </c>
      <c r="I397" s="32">
        <f t="shared" si="54"/>
        <v>0</v>
      </c>
      <c r="J397" s="32">
        <f t="shared" si="54"/>
        <v>0</v>
      </c>
      <c r="K397" s="32">
        <f t="shared" si="54"/>
        <v>0</v>
      </c>
      <c r="L397" s="32">
        <f t="shared" si="54"/>
        <v>0</v>
      </c>
      <c r="M397" s="32">
        <f t="shared" si="54"/>
        <v>0</v>
      </c>
      <c r="N397" s="32">
        <f t="shared" si="54"/>
        <v>0</v>
      </c>
      <c r="O397" s="32">
        <f t="shared" si="54"/>
        <v>0</v>
      </c>
      <c r="P397" s="32">
        <f t="shared" si="54"/>
        <v>0</v>
      </c>
      <c r="Q397" s="32">
        <f t="shared" si="54"/>
        <v>0</v>
      </c>
      <c r="R397" s="32">
        <f t="shared" si="54"/>
        <v>0</v>
      </c>
      <c r="S397" s="32">
        <f t="shared" si="54"/>
        <v>0</v>
      </c>
      <c r="T397" s="32">
        <f t="shared" si="54"/>
        <v>0</v>
      </c>
      <c r="U397" s="32">
        <f t="shared" si="54"/>
        <v>0</v>
      </c>
      <c r="V397" s="32">
        <f t="shared" si="54"/>
        <v>0</v>
      </c>
      <c r="W397" s="32">
        <f t="shared" si="54"/>
        <v>0</v>
      </c>
      <c r="X397" s="67">
        <f>X398</f>
        <v>48.715</v>
      </c>
      <c r="Y397" s="59">
        <f>X397/G391*100</f>
        <v>2.43575</v>
      </c>
    </row>
    <row r="398" spans="1:25" ht="32.25" outlineLevel="6" thickBot="1">
      <c r="A398" s="88" t="s">
        <v>101</v>
      </c>
      <c r="B398" s="92">
        <v>951</v>
      </c>
      <c r="C398" s="93" t="s">
        <v>71</v>
      </c>
      <c r="D398" s="93" t="s">
        <v>327</v>
      </c>
      <c r="E398" s="93" t="s">
        <v>96</v>
      </c>
      <c r="F398" s="93"/>
      <c r="G398" s="98">
        <v>0</v>
      </c>
      <c r="H398" s="34">
        <f t="shared" si="54"/>
        <v>0</v>
      </c>
      <c r="I398" s="34">
        <f t="shared" si="54"/>
        <v>0</v>
      </c>
      <c r="J398" s="34">
        <f t="shared" si="54"/>
        <v>0</v>
      </c>
      <c r="K398" s="34">
        <f t="shared" si="54"/>
        <v>0</v>
      </c>
      <c r="L398" s="34">
        <f t="shared" si="54"/>
        <v>0</v>
      </c>
      <c r="M398" s="34">
        <f t="shared" si="54"/>
        <v>0</v>
      </c>
      <c r="N398" s="34">
        <f t="shared" si="54"/>
        <v>0</v>
      </c>
      <c r="O398" s="34">
        <f t="shared" si="54"/>
        <v>0</v>
      </c>
      <c r="P398" s="34">
        <f t="shared" si="54"/>
        <v>0</v>
      </c>
      <c r="Q398" s="34">
        <f t="shared" si="54"/>
        <v>0</v>
      </c>
      <c r="R398" s="34">
        <f t="shared" si="54"/>
        <v>0</v>
      </c>
      <c r="S398" s="34">
        <f t="shared" si="54"/>
        <v>0</v>
      </c>
      <c r="T398" s="34">
        <f t="shared" si="54"/>
        <v>0</v>
      </c>
      <c r="U398" s="34">
        <f t="shared" si="54"/>
        <v>0</v>
      </c>
      <c r="V398" s="34">
        <f t="shared" si="54"/>
        <v>0</v>
      </c>
      <c r="W398" s="34">
        <f t="shared" si="54"/>
        <v>0</v>
      </c>
      <c r="X398" s="68">
        <f>X399</f>
        <v>48.715</v>
      </c>
      <c r="Y398" s="59">
        <f>X398/G392*100</f>
        <v>2.43575</v>
      </c>
    </row>
    <row r="399" spans="1:25" ht="32.25" outlineLevel="6" thickBot="1">
      <c r="A399" s="108" t="s">
        <v>78</v>
      </c>
      <c r="B399" s="18">
        <v>951</v>
      </c>
      <c r="C399" s="14" t="s">
        <v>65</v>
      </c>
      <c r="D399" s="14" t="s">
        <v>261</v>
      </c>
      <c r="E399" s="14" t="s">
        <v>5</v>
      </c>
      <c r="F399" s="14"/>
      <c r="G399" s="15">
        <f>G400</f>
        <v>300</v>
      </c>
      <c r="H399" s="25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43"/>
      <c r="X399" s="65">
        <v>48.715</v>
      </c>
      <c r="Y399" s="59" t="e">
        <f>X399/G393*100</f>
        <v>#DIV/0!</v>
      </c>
    </row>
    <row r="400" spans="1:25" ht="16.5" outlineLevel="6" thickBot="1">
      <c r="A400" s="8" t="s">
        <v>179</v>
      </c>
      <c r="B400" s="19">
        <v>951</v>
      </c>
      <c r="C400" s="9" t="s">
        <v>66</v>
      </c>
      <c r="D400" s="9" t="s">
        <v>261</v>
      </c>
      <c r="E400" s="9" t="s">
        <v>5</v>
      </c>
      <c r="F400" s="9"/>
      <c r="G400" s="10">
        <f>G401</f>
        <v>300</v>
      </c>
      <c r="H400" s="101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75"/>
      <c r="Y400" s="59"/>
    </row>
    <row r="401" spans="1:25" ht="32.25" outlineLevel="6" thickBot="1">
      <c r="A401" s="112" t="s">
        <v>135</v>
      </c>
      <c r="B401" s="19">
        <v>951</v>
      </c>
      <c r="C401" s="9" t="s">
        <v>66</v>
      </c>
      <c r="D401" s="9" t="s">
        <v>262</v>
      </c>
      <c r="E401" s="9" t="s">
        <v>5</v>
      </c>
      <c r="F401" s="9"/>
      <c r="G401" s="10">
        <f>G402</f>
        <v>300</v>
      </c>
      <c r="H401" s="29">
        <f aca="true" t="shared" si="55" ref="H401:X404">H402</f>
        <v>0</v>
      </c>
      <c r="I401" s="29">
        <f t="shared" si="55"/>
        <v>0</v>
      </c>
      <c r="J401" s="29">
        <f t="shared" si="55"/>
        <v>0</v>
      </c>
      <c r="K401" s="29">
        <f t="shared" si="55"/>
        <v>0</v>
      </c>
      <c r="L401" s="29">
        <f t="shared" si="55"/>
        <v>0</v>
      </c>
      <c r="M401" s="29">
        <f t="shared" si="55"/>
        <v>0</v>
      </c>
      <c r="N401" s="29">
        <f t="shared" si="55"/>
        <v>0</v>
      </c>
      <c r="O401" s="29">
        <f t="shared" si="55"/>
        <v>0</v>
      </c>
      <c r="P401" s="29">
        <f t="shared" si="55"/>
        <v>0</v>
      </c>
      <c r="Q401" s="29">
        <f t="shared" si="55"/>
        <v>0</v>
      </c>
      <c r="R401" s="29">
        <f t="shared" si="55"/>
        <v>0</v>
      </c>
      <c r="S401" s="29">
        <f t="shared" si="55"/>
        <v>0</v>
      </c>
      <c r="T401" s="29">
        <f t="shared" si="55"/>
        <v>0</v>
      </c>
      <c r="U401" s="29">
        <f t="shared" si="55"/>
        <v>0</v>
      </c>
      <c r="V401" s="29">
        <f t="shared" si="55"/>
        <v>0</v>
      </c>
      <c r="W401" s="29">
        <f t="shared" si="55"/>
        <v>0</v>
      </c>
      <c r="X401" s="73">
        <f t="shared" si="55"/>
        <v>0</v>
      </c>
      <c r="Y401" s="59" t="e">
        <f aca="true" t="shared" si="56" ref="Y401:Y409">X401/G395*100</f>
        <v>#DIV/0!</v>
      </c>
    </row>
    <row r="402" spans="1:25" ht="32.25" outlineLevel="6" thickBot="1">
      <c r="A402" s="112" t="s">
        <v>136</v>
      </c>
      <c r="B402" s="19">
        <v>951</v>
      </c>
      <c r="C402" s="11" t="s">
        <v>66</v>
      </c>
      <c r="D402" s="11" t="s">
        <v>263</v>
      </c>
      <c r="E402" s="11" t="s">
        <v>5</v>
      </c>
      <c r="F402" s="11"/>
      <c r="G402" s="12">
        <f>G403</f>
        <v>300</v>
      </c>
      <c r="H402" s="31">
        <f t="shared" si="55"/>
        <v>0</v>
      </c>
      <c r="I402" s="31">
        <f t="shared" si="55"/>
        <v>0</v>
      </c>
      <c r="J402" s="31">
        <f t="shared" si="55"/>
        <v>0</v>
      </c>
      <c r="K402" s="31">
        <f t="shared" si="55"/>
        <v>0</v>
      </c>
      <c r="L402" s="31">
        <f t="shared" si="55"/>
        <v>0</v>
      </c>
      <c r="M402" s="31">
        <f t="shared" si="55"/>
        <v>0</v>
      </c>
      <c r="N402" s="31">
        <f t="shared" si="55"/>
        <v>0</v>
      </c>
      <c r="O402" s="31">
        <f t="shared" si="55"/>
        <v>0</v>
      </c>
      <c r="P402" s="31">
        <f t="shared" si="55"/>
        <v>0</v>
      </c>
      <c r="Q402" s="31">
        <f t="shared" si="55"/>
        <v>0</v>
      </c>
      <c r="R402" s="31">
        <f t="shared" si="55"/>
        <v>0</v>
      </c>
      <c r="S402" s="31">
        <f t="shared" si="55"/>
        <v>0</v>
      </c>
      <c r="T402" s="31">
        <f t="shared" si="55"/>
        <v>0</v>
      </c>
      <c r="U402" s="31">
        <f t="shared" si="55"/>
        <v>0</v>
      </c>
      <c r="V402" s="31">
        <f t="shared" si="55"/>
        <v>0</v>
      </c>
      <c r="W402" s="31">
        <f t="shared" si="55"/>
        <v>0</v>
      </c>
      <c r="X402" s="66">
        <f t="shared" si="55"/>
        <v>0</v>
      </c>
      <c r="Y402" s="59" t="e">
        <f t="shared" si="56"/>
        <v>#DIV/0!</v>
      </c>
    </row>
    <row r="403" spans="1:25" ht="32.25" outlineLevel="6" thickBot="1">
      <c r="A403" s="94" t="s">
        <v>180</v>
      </c>
      <c r="B403" s="90">
        <v>951</v>
      </c>
      <c r="C403" s="91" t="s">
        <v>66</v>
      </c>
      <c r="D403" s="91" t="s">
        <v>328</v>
      </c>
      <c r="E403" s="91" t="s">
        <v>5</v>
      </c>
      <c r="F403" s="91"/>
      <c r="G403" s="16">
        <f>G404</f>
        <v>300</v>
      </c>
      <c r="H403" s="32">
        <f t="shared" si="55"/>
        <v>0</v>
      </c>
      <c r="I403" s="32">
        <f t="shared" si="55"/>
        <v>0</v>
      </c>
      <c r="J403" s="32">
        <f t="shared" si="55"/>
        <v>0</v>
      </c>
      <c r="K403" s="32">
        <f t="shared" si="55"/>
        <v>0</v>
      </c>
      <c r="L403" s="32">
        <f t="shared" si="55"/>
        <v>0</v>
      </c>
      <c r="M403" s="32">
        <f t="shared" si="55"/>
        <v>0</v>
      </c>
      <c r="N403" s="32">
        <f t="shared" si="55"/>
        <v>0</v>
      </c>
      <c r="O403" s="32">
        <f t="shared" si="55"/>
        <v>0</v>
      </c>
      <c r="P403" s="32">
        <f t="shared" si="55"/>
        <v>0</v>
      </c>
      <c r="Q403" s="32">
        <f t="shared" si="55"/>
        <v>0</v>
      </c>
      <c r="R403" s="32">
        <f t="shared" si="55"/>
        <v>0</v>
      </c>
      <c r="S403" s="32">
        <f t="shared" si="55"/>
        <v>0</v>
      </c>
      <c r="T403" s="32">
        <f t="shared" si="55"/>
        <v>0</v>
      </c>
      <c r="U403" s="32">
        <f t="shared" si="55"/>
        <v>0</v>
      </c>
      <c r="V403" s="32">
        <f t="shared" si="55"/>
        <v>0</v>
      </c>
      <c r="W403" s="32">
        <f t="shared" si="55"/>
        <v>0</v>
      </c>
      <c r="X403" s="67">
        <f t="shared" si="55"/>
        <v>0</v>
      </c>
      <c r="Y403" s="59" t="e">
        <f t="shared" si="56"/>
        <v>#DIV/0!</v>
      </c>
    </row>
    <row r="404" spans="1:25" ht="16.5" outlineLevel="6" thickBot="1">
      <c r="A404" s="5" t="s">
        <v>128</v>
      </c>
      <c r="B404" s="21">
        <v>951</v>
      </c>
      <c r="C404" s="6" t="s">
        <v>66</v>
      </c>
      <c r="D404" s="6" t="s">
        <v>328</v>
      </c>
      <c r="E404" s="6" t="s">
        <v>223</v>
      </c>
      <c r="F404" s="6"/>
      <c r="G404" s="7">
        <v>300</v>
      </c>
      <c r="H404" s="34">
        <f t="shared" si="55"/>
        <v>0</v>
      </c>
      <c r="I404" s="34">
        <f t="shared" si="55"/>
        <v>0</v>
      </c>
      <c r="J404" s="34">
        <f t="shared" si="55"/>
        <v>0</v>
      </c>
      <c r="K404" s="34">
        <f t="shared" si="55"/>
        <v>0</v>
      </c>
      <c r="L404" s="34">
        <f t="shared" si="55"/>
        <v>0</v>
      </c>
      <c r="M404" s="34">
        <f t="shared" si="55"/>
        <v>0</v>
      </c>
      <c r="N404" s="34">
        <f t="shared" si="55"/>
        <v>0</v>
      </c>
      <c r="O404" s="34">
        <f t="shared" si="55"/>
        <v>0</v>
      </c>
      <c r="P404" s="34">
        <f t="shared" si="55"/>
        <v>0</v>
      </c>
      <c r="Q404" s="34">
        <f t="shared" si="55"/>
        <v>0</v>
      </c>
      <c r="R404" s="34">
        <f t="shared" si="55"/>
        <v>0</v>
      </c>
      <c r="S404" s="34">
        <f t="shared" si="55"/>
        <v>0</v>
      </c>
      <c r="T404" s="34">
        <f t="shared" si="55"/>
        <v>0</v>
      </c>
      <c r="U404" s="34">
        <f t="shared" si="55"/>
        <v>0</v>
      </c>
      <c r="V404" s="34">
        <f t="shared" si="55"/>
        <v>0</v>
      </c>
      <c r="W404" s="34">
        <f t="shared" si="55"/>
        <v>0</v>
      </c>
      <c r="X404" s="68">
        <f t="shared" si="55"/>
        <v>0</v>
      </c>
      <c r="Y404" s="59" t="e">
        <f t="shared" si="56"/>
        <v>#DIV/0!</v>
      </c>
    </row>
    <row r="405" spans="1:25" ht="63.75" outlineLevel="6" thickBot="1">
      <c r="A405" s="108" t="s">
        <v>73</v>
      </c>
      <c r="B405" s="18">
        <v>951</v>
      </c>
      <c r="C405" s="14" t="s">
        <v>74</v>
      </c>
      <c r="D405" s="14" t="s">
        <v>261</v>
      </c>
      <c r="E405" s="14" t="s">
        <v>5</v>
      </c>
      <c r="F405" s="14"/>
      <c r="G405" s="142">
        <f aca="true" t="shared" si="57" ref="G405:G410">G406</f>
        <v>21210</v>
      </c>
      <c r="H405" s="25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43"/>
      <c r="X405" s="65">
        <v>0</v>
      </c>
      <c r="Y405" s="59">
        <f t="shared" si="56"/>
        <v>0</v>
      </c>
    </row>
    <row r="406" spans="1:25" ht="48" outlineLevel="6" thickBot="1">
      <c r="A406" s="112" t="s">
        <v>76</v>
      </c>
      <c r="B406" s="19">
        <v>951</v>
      </c>
      <c r="C406" s="9" t="s">
        <v>75</v>
      </c>
      <c r="D406" s="9" t="s">
        <v>261</v>
      </c>
      <c r="E406" s="9" t="s">
        <v>5</v>
      </c>
      <c r="F406" s="9"/>
      <c r="G406" s="143">
        <f t="shared" si="57"/>
        <v>21210</v>
      </c>
      <c r="H406" s="29" t="e">
        <f aca="true" t="shared" si="58" ref="H406:X408">H407</f>
        <v>#REF!</v>
      </c>
      <c r="I406" s="29" t="e">
        <f t="shared" si="58"/>
        <v>#REF!</v>
      </c>
      <c r="J406" s="29" t="e">
        <f t="shared" si="58"/>
        <v>#REF!</v>
      </c>
      <c r="K406" s="29" t="e">
        <f t="shared" si="58"/>
        <v>#REF!</v>
      </c>
      <c r="L406" s="29" t="e">
        <f t="shared" si="58"/>
        <v>#REF!</v>
      </c>
      <c r="M406" s="29" t="e">
        <f t="shared" si="58"/>
        <v>#REF!</v>
      </c>
      <c r="N406" s="29" t="e">
        <f t="shared" si="58"/>
        <v>#REF!</v>
      </c>
      <c r="O406" s="29" t="e">
        <f t="shared" si="58"/>
        <v>#REF!</v>
      </c>
      <c r="P406" s="29" t="e">
        <f t="shared" si="58"/>
        <v>#REF!</v>
      </c>
      <c r="Q406" s="29" t="e">
        <f t="shared" si="58"/>
        <v>#REF!</v>
      </c>
      <c r="R406" s="29" t="e">
        <f t="shared" si="58"/>
        <v>#REF!</v>
      </c>
      <c r="S406" s="29" t="e">
        <f t="shared" si="58"/>
        <v>#REF!</v>
      </c>
      <c r="T406" s="29" t="e">
        <f t="shared" si="58"/>
        <v>#REF!</v>
      </c>
      <c r="U406" s="29" t="e">
        <f t="shared" si="58"/>
        <v>#REF!</v>
      </c>
      <c r="V406" s="29" t="e">
        <f t="shared" si="58"/>
        <v>#REF!</v>
      </c>
      <c r="W406" s="29" t="e">
        <f t="shared" si="58"/>
        <v>#REF!</v>
      </c>
      <c r="X406" s="73" t="e">
        <f t="shared" si="58"/>
        <v>#REF!</v>
      </c>
      <c r="Y406" s="59" t="e">
        <f t="shared" si="56"/>
        <v>#REF!</v>
      </c>
    </row>
    <row r="407" spans="1:25" ht="32.25" outlineLevel="6" thickBot="1">
      <c r="A407" s="112" t="s">
        <v>135</v>
      </c>
      <c r="B407" s="19">
        <v>951</v>
      </c>
      <c r="C407" s="9" t="s">
        <v>75</v>
      </c>
      <c r="D407" s="9" t="s">
        <v>262</v>
      </c>
      <c r="E407" s="9" t="s">
        <v>5</v>
      </c>
      <c r="F407" s="9"/>
      <c r="G407" s="143">
        <f t="shared" si="57"/>
        <v>21210</v>
      </c>
      <c r="H407" s="31" t="e">
        <f t="shared" si="58"/>
        <v>#REF!</v>
      </c>
      <c r="I407" s="31" t="e">
        <f t="shared" si="58"/>
        <v>#REF!</v>
      </c>
      <c r="J407" s="31" t="e">
        <f t="shared" si="58"/>
        <v>#REF!</v>
      </c>
      <c r="K407" s="31" t="e">
        <f t="shared" si="58"/>
        <v>#REF!</v>
      </c>
      <c r="L407" s="31" t="e">
        <f t="shared" si="58"/>
        <v>#REF!</v>
      </c>
      <c r="M407" s="31" t="e">
        <f t="shared" si="58"/>
        <v>#REF!</v>
      </c>
      <c r="N407" s="31" t="e">
        <f t="shared" si="58"/>
        <v>#REF!</v>
      </c>
      <c r="O407" s="31" t="e">
        <f t="shared" si="58"/>
        <v>#REF!</v>
      </c>
      <c r="P407" s="31" t="e">
        <f t="shared" si="58"/>
        <v>#REF!</v>
      </c>
      <c r="Q407" s="31" t="e">
        <f t="shared" si="58"/>
        <v>#REF!</v>
      </c>
      <c r="R407" s="31" t="e">
        <f t="shared" si="58"/>
        <v>#REF!</v>
      </c>
      <c r="S407" s="31" t="e">
        <f t="shared" si="58"/>
        <v>#REF!</v>
      </c>
      <c r="T407" s="31" t="e">
        <f t="shared" si="58"/>
        <v>#REF!</v>
      </c>
      <c r="U407" s="31" t="e">
        <f t="shared" si="58"/>
        <v>#REF!</v>
      </c>
      <c r="V407" s="31" t="e">
        <f t="shared" si="58"/>
        <v>#REF!</v>
      </c>
      <c r="W407" s="31" t="e">
        <f t="shared" si="58"/>
        <v>#REF!</v>
      </c>
      <c r="X407" s="66" t="e">
        <f t="shared" si="58"/>
        <v>#REF!</v>
      </c>
      <c r="Y407" s="59" t="e">
        <f t="shared" si="56"/>
        <v>#REF!</v>
      </c>
    </row>
    <row r="408" spans="1:25" ht="32.25" outlineLevel="6" thickBot="1">
      <c r="A408" s="112" t="s">
        <v>136</v>
      </c>
      <c r="B408" s="19">
        <v>951</v>
      </c>
      <c r="C408" s="11" t="s">
        <v>75</v>
      </c>
      <c r="D408" s="11" t="s">
        <v>263</v>
      </c>
      <c r="E408" s="11" t="s">
        <v>5</v>
      </c>
      <c r="F408" s="11"/>
      <c r="G408" s="146">
        <f>G409+G412</f>
        <v>21210</v>
      </c>
      <c r="H408" s="32" t="e">
        <f t="shared" si="58"/>
        <v>#REF!</v>
      </c>
      <c r="I408" s="32" t="e">
        <f t="shared" si="58"/>
        <v>#REF!</v>
      </c>
      <c r="J408" s="32" t="e">
        <f t="shared" si="58"/>
        <v>#REF!</v>
      </c>
      <c r="K408" s="32" t="e">
        <f t="shared" si="58"/>
        <v>#REF!</v>
      </c>
      <c r="L408" s="32" t="e">
        <f t="shared" si="58"/>
        <v>#REF!</v>
      </c>
      <c r="M408" s="32" t="e">
        <f t="shared" si="58"/>
        <v>#REF!</v>
      </c>
      <c r="N408" s="32" t="e">
        <f t="shared" si="58"/>
        <v>#REF!</v>
      </c>
      <c r="O408" s="32" t="e">
        <f t="shared" si="58"/>
        <v>#REF!</v>
      </c>
      <c r="P408" s="32" t="e">
        <f t="shared" si="58"/>
        <v>#REF!</v>
      </c>
      <c r="Q408" s="32" t="e">
        <f t="shared" si="58"/>
        <v>#REF!</v>
      </c>
      <c r="R408" s="32" t="e">
        <f t="shared" si="58"/>
        <v>#REF!</v>
      </c>
      <c r="S408" s="32" t="e">
        <f t="shared" si="58"/>
        <v>#REF!</v>
      </c>
      <c r="T408" s="32" t="e">
        <f t="shared" si="58"/>
        <v>#REF!</v>
      </c>
      <c r="U408" s="32" t="e">
        <f t="shared" si="58"/>
        <v>#REF!</v>
      </c>
      <c r="V408" s="32" t="e">
        <f t="shared" si="58"/>
        <v>#REF!</v>
      </c>
      <c r="W408" s="32" t="e">
        <f t="shared" si="58"/>
        <v>#REF!</v>
      </c>
      <c r="X408" s="67" t="e">
        <f t="shared" si="58"/>
        <v>#REF!</v>
      </c>
      <c r="Y408" s="59" t="e">
        <f t="shared" si="56"/>
        <v>#REF!</v>
      </c>
    </row>
    <row r="409" spans="1:25" ht="48" outlineLevel="6" thickBot="1">
      <c r="A409" s="5" t="s">
        <v>181</v>
      </c>
      <c r="B409" s="21">
        <v>951</v>
      </c>
      <c r="C409" s="6" t="s">
        <v>75</v>
      </c>
      <c r="D409" s="6" t="s">
        <v>329</v>
      </c>
      <c r="E409" s="6" t="s">
        <v>5</v>
      </c>
      <c r="F409" s="6"/>
      <c r="G409" s="148">
        <f t="shared" si="57"/>
        <v>3151.866</v>
      </c>
      <c r="H409" s="34" t="e">
        <f>#REF!</f>
        <v>#REF!</v>
      </c>
      <c r="I409" s="34" t="e">
        <f>#REF!</f>
        <v>#REF!</v>
      </c>
      <c r="J409" s="34" t="e">
        <f>#REF!</f>
        <v>#REF!</v>
      </c>
      <c r="K409" s="34" t="e">
        <f>#REF!</f>
        <v>#REF!</v>
      </c>
      <c r="L409" s="34" t="e">
        <f>#REF!</f>
        <v>#REF!</v>
      </c>
      <c r="M409" s="34" t="e">
        <f>#REF!</f>
        <v>#REF!</v>
      </c>
      <c r="N409" s="34" t="e">
        <f>#REF!</f>
        <v>#REF!</v>
      </c>
      <c r="O409" s="34" t="e">
        <f>#REF!</f>
        <v>#REF!</v>
      </c>
      <c r="P409" s="34" t="e">
        <f>#REF!</f>
        <v>#REF!</v>
      </c>
      <c r="Q409" s="34" t="e">
        <f>#REF!</f>
        <v>#REF!</v>
      </c>
      <c r="R409" s="34" t="e">
        <f>#REF!</f>
        <v>#REF!</v>
      </c>
      <c r="S409" s="34" t="e">
        <f>#REF!</f>
        <v>#REF!</v>
      </c>
      <c r="T409" s="34" t="e">
        <f>#REF!</f>
        <v>#REF!</v>
      </c>
      <c r="U409" s="34" t="e">
        <f>#REF!</f>
        <v>#REF!</v>
      </c>
      <c r="V409" s="34" t="e">
        <f>#REF!</f>
        <v>#REF!</v>
      </c>
      <c r="W409" s="34" t="e">
        <f>#REF!</f>
        <v>#REF!</v>
      </c>
      <c r="X409" s="68" t="e">
        <f>#REF!</f>
        <v>#REF!</v>
      </c>
      <c r="Y409" s="59" t="e">
        <f t="shared" si="56"/>
        <v>#REF!</v>
      </c>
    </row>
    <row r="410" spans="1:25" ht="16.5" outlineLevel="6" thickBot="1">
      <c r="A410" s="5" t="s">
        <v>131</v>
      </c>
      <c r="B410" s="21">
        <v>951</v>
      </c>
      <c r="C410" s="6" t="s">
        <v>75</v>
      </c>
      <c r="D410" s="6" t="s">
        <v>329</v>
      </c>
      <c r="E410" s="6" t="s">
        <v>129</v>
      </c>
      <c r="F410" s="6"/>
      <c r="G410" s="148">
        <f t="shared" si="57"/>
        <v>3151.866</v>
      </c>
      <c r="H410" s="55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82"/>
      <c r="Y410" s="59"/>
    </row>
    <row r="411" spans="1:25" ht="16.5" outlineLevel="6" thickBot="1">
      <c r="A411" s="88" t="s">
        <v>132</v>
      </c>
      <c r="B411" s="92">
        <v>951</v>
      </c>
      <c r="C411" s="93" t="s">
        <v>75</v>
      </c>
      <c r="D411" s="93" t="s">
        <v>329</v>
      </c>
      <c r="E411" s="93" t="s">
        <v>130</v>
      </c>
      <c r="F411" s="93"/>
      <c r="G411" s="144">
        <v>3151.866</v>
      </c>
      <c r="H411" s="55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82"/>
      <c r="Y411" s="59"/>
    </row>
    <row r="412" spans="1:25" ht="48" outlineLevel="6" thickBot="1">
      <c r="A412" s="5" t="s">
        <v>406</v>
      </c>
      <c r="B412" s="21">
        <v>951</v>
      </c>
      <c r="C412" s="6" t="s">
        <v>75</v>
      </c>
      <c r="D412" s="6" t="s">
        <v>401</v>
      </c>
      <c r="E412" s="6" t="s">
        <v>5</v>
      </c>
      <c r="F412" s="6"/>
      <c r="G412" s="148">
        <f>G413</f>
        <v>18058.134</v>
      </c>
      <c r="H412" s="55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82"/>
      <c r="Y412" s="59"/>
    </row>
    <row r="413" spans="1:25" ht="16.5" outlineLevel="6" thickBot="1">
      <c r="A413" s="5" t="s">
        <v>131</v>
      </c>
      <c r="B413" s="21">
        <v>951</v>
      </c>
      <c r="C413" s="6" t="s">
        <v>75</v>
      </c>
      <c r="D413" s="6" t="s">
        <v>401</v>
      </c>
      <c r="E413" s="6" t="s">
        <v>129</v>
      </c>
      <c r="F413" s="6"/>
      <c r="G413" s="148">
        <f>G414</f>
        <v>18058.134</v>
      </c>
      <c r="H413" s="55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82"/>
      <c r="Y413" s="59"/>
    </row>
    <row r="414" spans="1:25" ht="16.5" outlineLevel="6" thickBot="1">
      <c r="A414" s="88" t="s">
        <v>132</v>
      </c>
      <c r="B414" s="92">
        <v>951</v>
      </c>
      <c r="C414" s="93" t="s">
        <v>75</v>
      </c>
      <c r="D414" s="93" t="s">
        <v>401</v>
      </c>
      <c r="E414" s="93" t="s">
        <v>130</v>
      </c>
      <c r="F414" s="93"/>
      <c r="G414" s="144">
        <v>18058.134</v>
      </c>
      <c r="H414" s="55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82"/>
      <c r="Y414" s="59"/>
    </row>
    <row r="415" spans="1:25" ht="16.5" outlineLevel="6" thickBot="1">
      <c r="A415" s="51"/>
      <c r="B415" s="52"/>
      <c r="C415" s="52"/>
      <c r="D415" s="52"/>
      <c r="E415" s="52"/>
      <c r="F415" s="52"/>
      <c r="G415" s="53"/>
      <c r="H415" s="55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82"/>
      <c r="Y415" s="59"/>
    </row>
    <row r="416" spans="1:25" ht="43.5" outlineLevel="6" thickBot="1">
      <c r="A416" s="103" t="s">
        <v>63</v>
      </c>
      <c r="B416" s="104" t="s">
        <v>62</v>
      </c>
      <c r="C416" s="104" t="s">
        <v>61</v>
      </c>
      <c r="D416" s="104" t="s">
        <v>261</v>
      </c>
      <c r="E416" s="104" t="s">
        <v>5</v>
      </c>
      <c r="F416" s="105"/>
      <c r="G416" s="165">
        <f>G417+G525</f>
        <v>453355.42000000004</v>
      </c>
      <c r="H416" s="55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82"/>
      <c r="Y416" s="59"/>
    </row>
    <row r="417" spans="1:25" ht="19.5" outlineLevel="6" thickBot="1">
      <c r="A417" s="108" t="s">
        <v>47</v>
      </c>
      <c r="B417" s="18">
        <v>953</v>
      </c>
      <c r="C417" s="14" t="s">
        <v>46</v>
      </c>
      <c r="D417" s="14" t="s">
        <v>261</v>
      </c>
      <c r="E417" s="14" t="s">
        <v>5</v>
      </c>
      <c r="F417" s="14"/>
      <c r="G417" s="166">
        <f>G418+G448+G479+G490+G507</f>
        <v>449149.42000000004</v>
      </c>
      <c r="H417" s="55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82"/>
      <c r="Y417" s="59"/>
    </row>
    <row r="418" spans="1:25" ht="19.5" outlineLevel="6" thickBot="1">
      <c r="A418" s="108" t="s">
        <v>133</v>
      </c>
      <c r="B418" s="18">
        <v>953</v>
      </c>
      <c r="C418" s="14" t="s">
        <v>18</v>
      </c>
      <c r="D418" s="14" t="s">
        <v>261</v>
      </c>
      <c r="E418" s="14" t="s">
        <v>5</v>
      </c>
      <c r="F418" s="14"/>
      <c r="G418" s="166">
        <f>G423+G419</f>
        <v>103218.29528</v>
      </c>
      <c r="H418" s="55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82"/>
      <c r="Y418" s="59"/>
    </row>
    <row r="419" spans="1:25" ht="32.25" outlineLevel="6" thickBot="1">
      <c r="A419" s="112" t="s">
        <v>135</v>
      </c>
      <c r="B419" s="19">
        <v>953</v>
      </c>
      <c r="C419" s="9" t="s">
        <v>18</v>
      </c>
      <c r="D419" s="9" t="s">
        <v>262</v>
      </c>
      <c r="E419" s="9" t="s">
        <v>5</v>
      </c>
      <c r="F419" s="9"/>
      <c r="G419" s="158">
        <f>G420</f>
        <v>144.80628</v>
      </c>
      <c r="H419" s="55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82"/>
      <c r="Y419" s="59"/>
    </row>
    <row r="420" spans="1:25" ht="18.75" customHeight="1" outlineLevel="6" thickBot="1">
      <c r="A420" s="112" t="s">
        <v>136</v>
      </c>
      <c r="B420" s="19">
        <v>953</v>
      </c>
      <c r="C420" s="9" t="s">
        <v>18</v>
      </c>
      <c r="D420" s="9" t="s">
        <v>263</v>
      </c>
      <c r="E420" s="9" t="s">
        <v>5</v>
      </c>
      <c r="F420" s="9"/>
      <c r="G420" s="158">
        <f>G421</f>
        <v>144.80628</v>
      </c>
      <c r="H420" s="55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82"/>
      <c r="Y420" s="59"/>
    </row>
    <row r="421" spans="1:25" ht="32.25" outlineLevel="6" thickBot="1">
      <c r="A421" s="94" t="s">
        <v>390</v>
      </c>
      <c r="B421" s="90">
        <v>953</v>
      </c>
      <c r="C421" s="91" t="s">
        <v>18</v>
      </c>
      <c r="D421" s="91" t="s">
        <v>267</v>
      </c>
      <c r="E421" s="91" t="s">
        <v>5</v>
      </c>
      <c r="F421" s="91"/>
      <c r="G421" s="160">
        <f>G422</f>
        <v>144.80628</v>
      </c>
      <c r="H421" s="25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43"/>
      <c r="X421" s="74"/>
      <c r="Y421" s="59">
        <v>0</v>
      </c>
    </row>
    <row r="422" spans="1:25" ht="48" outlineLevel="6" thickBot="1">
      <c r="A422" s="5" t="s">
        <v>206</v>
      </c>
      <c r="B422" s="21">
        <v>953</v>
      </c>
      <c r="C422" s="6" t="s">
        <v>18</v>
      </c>
      <c r="D422" s="6" t="s">
        <v>267</v>
      </c>
      <c r="E422" s="6" t="s">
        <v>89</v>
      </c>
      <c r="F422" s="6"/>
      <c r="G422" s="161">
        <v>144.80628</v>
      </c>
      <c r="H422" s="28" t="e">
        <f>H423+#REF!</f>
        <v>#REF!</v>
      </c>
      <c r="I422" s="28" t="e">
        <f>I423+#REF!</f>
        <v>#REF!</v>
      </c>
      <c r="J422" s="28" t="e">
        <f>J423+#REF!</f>
        <v>#REF!</v>
      </c>
      <c r="K422" s="28" t="e">
        <f>K423+#REF!</f>
        <v>#REF!</v>
      </c>
      <c r="L422" s="28" t="e">
        <f>L423+#REF!</f>
        <v>#REF!</v>
      </c>
      <c r="M422" s="28" t="e">
        <f>M423+#REF!</f>
        <v>#REF!</v>
      </c>
      <c r="N422" s="28" t="e">
        <f>N423+#REF!</f>
        <v>#REF!</v>
      </c>
      <c r="O422" s="28" t="e">
        <f>O423+#REF!</f>
        <v>#REF!</v>
      </c>
      <c r="P422" s="28" t="e">
        <f>P423+#REF!</f>
        <v>#REF!</v>
      </c>
      <c r="Q422" s="28" t="e">
        <f>Q423+#REF!</f>
        <v>#REF!</v>
      </c>
      <c r="R422" s="28" t="e">
        <f>R423+#REF!</f>
        <v>#REF!</v>
      </c>
      <c r="S422" s="28" t="e">
        <f>S423+#REF!</f>
        <v>#REF!</v>
      </c>
      <c r="T422" s="28" t="e">
        <f>T423+#REF!</f>
        <v>#REF!</v>
      </c>
      <c r="U422" s="28" t="e">
        <f>U423+#REF!</f>
        <v>#REF!</v>
      </c>
      <c r="V422" s="28" t="e">
        <f>V423+#REF!</f>
        <v>#REF!</v>
      </c>
      <c r="W422" s="28" t="e">
        <f>W423+#REF!</f>
        <v>#REF!</v>
      </c>
      <c r="X422" s="60" t="e">
        <f>X423+#REF!</f>
        <v>#REF!</v>
      </c>
      <c r="Y422" s="59" t="e">
        <f>X422/G416*100</f>
        <v>#REF!</v>
      </c>
    </row>
    <row r="423" spans="1:25" ht="19.5" outlineLevel="6" thickBot="1">
      <c r="A423" s="80" t="s">
        <v>239</v>
      </c>
      <c r="B423" s="19">
        <v>953</v>
      </c>
      <c r="C423" s="9" t="s">
        <v>18</v>
      </c>
      <c r="D423" s="9" t="s">
        <v>330</v>
      </c>
      <c r="E423" s="9" t="s">
        <v>5</v>
      </c>
      <c r="F423" s="9"/>
      <c r="G423" s="158">
        <f>G424+G440+G444</f>
        <v>103073.489</v>
      </c>
      <c r="H423" s="29" t="e">
        <f>H429+H440+#REF!+H525</f>
        <v>#REF!</v>
      </c>
      <c r="I423" s="29" t="e">
        <f>I429+I440+#REF!+I525</f>
        <v>#REF!</v>
      </c>
      <c r="J423" s="29" t="e">
        <f>J429+J440+#REF!+J525</f>
        <v>#REF!</v>
      </c>
      <c r="K423" s="29" t="e">
        <f>K429+K440+#REF!+K525</f>
        <v>#REF!</v>
      </c>
      <c r="L423" s="29" t="e">
        <f>L429+L440+#REF!+L525</f>
        <v>#REF!</v>
      </c>
      <c r="M423" s="29" t="e">
        <f>M429+M440+#REF!+M525</f>
        <v>#REF!</v>
      </c>
      <c r="N423" s="29" t="e">
        <f>N429+N440+#REF!+N525</f>
        <v>#REF!</v>
      </c>
      <c r="O423" s="29" t="e">
        <f>O429+O440+#REF!+O525</f>
        <v>#REF!</v>
      </c>
      <c r="P423" s="29" t="e">
        <f>P429+P440+#REF!+P525</f>
        <v>#REF!</v>
      </c>
      <c r="Q423" s="29" t="e">
        <f>Q429+Q440+#REF!+Q525</f>
        <v>#REF!</v>
      </c>
      <c r="R423" s="29" t="e">
        <f>R429+R440+#REF!+R525</f>
        <v>#REF!</v>
      </c>
      <c r="S423" s="29" t="e">
        <f>S429+S440+#REF!+S525</f>
        <v>#REF!</v>
      </c>
      <c r="T423" s="29" t="e">
        <f>T429+T440+#REF!+T525</f>
        <v>#REF!</v>
      </c>
      <c r="U423" s="29" t="e">
        <f>U429+U440+#REF!+U525</f>
        <v>#REF!</v>
      </c>
      <c r="V423" s="29" t="e">
        <f>V429+V440+#REF!+V525</f>
        <v>#REF!</v>
      </c>
      <c r="W423" s="29" t="e">
        <f>W429+W440+#REF!+W525</f>
        <v>#REF!</v>
      </c>
      <c r="X423" s="29" t="e">
        <f>X429+X440+#REF!+X525</f>
        <v>#REF!</v>
      </c>
      <c r="Y423" s="59" t="e">
        <f>X423/G417*100</f>
        <v>#REF!</v>
      </c>
    </row>
    <row r="424" spans="1:25" ht="19.5" outlineLevel="6" thickBot="1">
      <c r="A424" s="80" t="s">
        <v>182</v>
      </c>
      <c r="B424" s="19">
        <v>953</v>
      </c>
      <c r="C424" s="11" t="s">
        <v>18</v>
      </c>
      <c r="D424" s="11" t="s">
        <v>331</v>
      </c>
      <c r="E424" s="11" t="s">
        <v>5</v>
      </c>
      <c r="F424" s="11"/>
      <c r="G424" s="159">
        <f>G425+G428+G431+G437+G434</f>
        <v>103073.489</v>
      </c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42"/>
      <c r="Y424" s="59"/>
    </row>
    <row r="425" spans="1:25" ht="32.25" outlineLevel="6" thickBot="1">
      <c r="A425" s="94" t="s">
        <v>159</v>
      </c>
      <c r="B425" s="90">
        <v>953</v>
      </c>
      <c r="C425" s="91" t="s">
        <v>18</v>
      </c>
      <c r="D425" s="91" t="s">
        <v>332</v>
      </c>
      <c r="E425" s="91" t="s">
        <v>5</v>
      </c>
      <c r="F425" s="91"/>
      <c r="G425" s="160">
        <f>G426</f>
        <v>32000</v>
      </c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42"/>
      <c r="Y425" s="59"/>
    </row>
    <row r="426" spans="1:25" ht="19.5" outlineLevel="6" thickBot="1">
      <c r="A426" s="5" t="s">
        <v>120</v>
      </c>
      <c r="B426" s="21">
        <v>953</v>
      </c>
      <c r="C426" s="6" t="s">
        <v>18</v>
      </c>
      <c r="D426" s="6" t="s">
        <v>332</v>
      </c>
      <c r="E426" s="6" t="s">
        <v>119</v>
      </c>
      <c r="F426" s="6"/>
      <c r="G426" s="161">
        <f>G427</f>
        <v>32000</v>
      </c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42"/>
      <c r="Y426" s="59"/>
    </row>
    <row r="427" spans="1:25" ht="48" outlineLevel="6" thickBot="1">
      <c r="A427" s="99" t="s">
        <v>206</v>
      </c>
      <c r="B427" s="92">
        <v>953</v>
      </c>
      <c r="C427" s="93" t="s">
        <v>18</v>
      </c>
      <c r="D427" s="93" t="s">
        <v>332</v>
      </c>
      <c r="E427" s="93" t="s">
        <v>89</v>
      </c>
      <c r="F427" s="93"/>
      <c r="G427" s="162">
        <v>32000</v>
      </c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42"/>
      <c r="Y427" s="59"/>
    </row>
    <row r="428" spans="1:25" ht="63.75" outlineLevel="6" thickBot="1">
      <c r="A428" s="114" t="s">
        <v>183</v>
      </c>
      <c r="B428" s="90">
        <v>953</v>
      </c>
      <c r="C428" s="91" t="s">
        <v>18</v>
      </c>
      <c r="D428" s="91" t="s">
        <v>333</v>
      </c>
      <c r="E428" s="91" t="s">
        <v>5</v>
      </c>
      <c r="F428" s="91"/>
      <c r="G428" s="160">
        <f>G429</f>
        <v>69280</v>
      </c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42"/>
      <c r="Y428" s="59"/>
    </row>
    <row r="429" spans="1:25" ht="16.5" outlineLevel="6" thickBot="1">
      <c r="A429" s="5" t="s">
        <v>120</v>
      </c>
      <c r="B429" s="21">
        <v>953</v>
      </c>
      <c r="C429" s="6" t="s">
        <v>18</v>
      </c>
      <c r="D429" s="6" t="s">
        <v>333</v>
      </c>
      <c r="E429" s="6" t="s">
        <v>119</v>
      </c>
      <c r="F429" s="6"/>
      <c r="G429" s="161">
        <f>G430</f>
        <v>69280</v>
      </c>
      <c r="H429" s="32">
        <f aca="true" t="shared" si="59" ref="H429:X429">H430</f>
        <v>0</v>
      </c>
      <c r="I429" s="32">
        <f t="shared" si="59"/>
        <v>0</v>
      </c>
      <c r="J429" s="32">
        <f t="shared" si="59"/>
        <v>0</v>
      </c>
      <c r="K429" s="32">
        <f t="shared" si="59"/>
        <v>0</v>
      </c>
      <c r="L429" s="32">
        <f t="shared" si="59"/>
        <v>0</v>
      </c>
      <c r="M429" s="32">
        <f t="shared" si="59"/>
        <v>0</v>
      </c>
      <c r="N429" s="32">
        <f t="shared" si="59"/>
        <v>0</v>
      </c>
      <c r="O429" s="32">
        <f t="shared" si="59"/>
        <v>0</v>
      </c>
      <c r="P429" s="32">
        <f t="shared" si="59"/>
        <v>0</v>
      </c>
      <c r="Q429" s="32">
        <f t="shared" si="59"/>
        <v>0</v>
      </c>
      <c r="R429" s="32">
        <f t="shared" si="59"/>
        <v>0</v>
      </c>
      <c r="S429" s="32">
        <f t="shared" si="59"/>
        <v>0</v>
      </c>
      <c r="T429" s="32">
        <f t="shared" si="59"/>
        <v>0</v>
      </c>
      <c r="U429" s="32">
        <f t="shared" si="59"/>
        <v>0</v>
      </c>
      <c r="V429" s="32">
        <f t="shared" si="59"/>
        <v>0</v>
      </c>
      <c r="W429" s="32">
        <f t="shared" si="59"/>
        <v>0</v>
      </c>
      <c r="X429" s="67">
        <f t="shared" si="59"/>
        <v>34477.81647</v>
      </c>
      <c r="Y429" s="59">
        <f>X429/G423*100</f>
        <v>33.449742319288326</v>
      </c>
    </row>
    <row r="430" spans="1:25" ht="48" outlineLevel="6" thickBot="1">
      <c r="A430" s="99" t="s">
        <v>206</v>
      </c>
      <c r="B430" s="92">
        <v>953</v>
      </c>
      <c r="C430" s="93" t="s">
        <v>18</v>
      </c>
      <c r="D430" s="93" t="s">
        <v>333</v>
      </c>
      <c r="E430" s="93" t="s">
        <v>89</v>
      </c>
      <c r="F430" s="93"/>
      <c r="G430" s="162">
        <v>69280</v>
      </c>
      <c r="H430" s="34">
        <f aca="true" t="shared" si="60" ref="H430:X430">H432</f>
        <v>0</v>
      </c>
      <c r="I430" s="34">
        <f t="shared" si="60"/>
        <v>0</v>
      </c>
      <c r="J430" s="34">
        <f t="shared" si="60"/>
        <v>0</v>
      </c>
      <c r="K430" s="34">
        <f t="shared" si="60"/>
        <v>0</v>
      </c>
      <c r="L430" s="34">
        <f t="shared" si="60"/>
        <v>0</v>
      </c>
      <c r="M430" s="34">
        <f t="shared" si="60"/>
        <v>0</v>
      </c>
      <c r="N430" s="34">
        <f t="shared" si="60"/>
        <v>0</v>
      </c>
      <c r="O430" s="34">
        <f t="shared" si="60"/>
        <v>0</v>
      </c>
      <c r="P430" s="34">
        <f t="shared" si="60"/>
        <v>0</v>
      </c>
      <c r="Q430" s="34">
        <f t="shared" si="60"/>
        <v>0</v>
      </c>
      <c r="R430" s="34">
        <f t="shared" si="60"/>
        <v>0</v>
      </c>
      <c r="S430" s="34">
        <f t="shared" si="60"/>
        <v>0</v>
      </c>
      <c r="T430" s="34">
        <f t="shared" si="60"/>
        <v>0</v>
      </c>
      <c r="U430" s="34">
        <f t="shared" si="60"/>
        <v>0</v>
      </c>
      <c r="V430" s="34">
        <f t="shared" si="60"/>
        <v>0</v>
      </c>
      <c r="W430" s="34">
        <f t="shared" si="60"/>
        <v>0</v>
      </c>
      <c r="X430" s="68">
        <f t="shared" si="60"/>
        <v>34477.81647</v>
      </c>
      <c r="Y430" s="59">
        <f>X430/G424*100</f>
        <v>33.449742319288326</v>
      </c>
    </row>
    <row r="431" spans="1:25" ht="32.25" outlineLevel="6" thickBot="1">
      <c r="A431" s="125" t="s">
        <v>184</v>
      </c>
      <c r="B431" s="132">
        <v>953</v>
      </c>
      <c r="C431" s="91" t="s">
        <v>18</v>
      </c>
      <c r="D431" s="91" t="s">
        <v>334</v>
      </c>
      <c r="E431" s="91" t="s">
        <v>5</v>
      </c>
      <c r="F431" s="91"/>
      <c r="G431" s="160">
        <f>G432</f>
        <v>464.089</v>
      </c>
      <c r="H431" s="55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82"/>
      <c r="Y431" s="59"/>
    </row>
    <row r="432" spans="1:25" ht="16.5" outlineLevel="6" thickBot="1">
      <c r="A432" s="5" t="s">
        <v>120</v>
      </c>
      <c r="B432" s="21">
        <v>953</v>
      </c>
      <c r="C432" s="6" t="s">
        <v>18</v>
      </c>
      <c r="D432" s="6" t="s">
        <v>334</v>
      </c>
      <c r="E432" s="6" t="s">
        <v>119</v>
      </c>
      <c r="F432" s="6"/>
      <c r="G432" s="161">
        <f>G433</f>
        <v>464.089</v>
      </c>
      <c r="H432" s="26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44"/>
      <c r="X432" s="65">
        <v>34477.81647</v>
      </c>
      <c r="Y432" s="59">
        <f>X432/G426*100</f>
        <v>107.74317646875001</v>
      </c>
    </row>
    <row r="433" spans="1:25" ht="16.5" outlineLevel="6" thickBot="1">
      <c r="A433" s="96" t="s">
        <v>87</v>
      </c>
      <c r="B433" s="134">
        <v>953</v>
      </c>
      <c r="C433" s="93" t="s">
        <v>18</v>
      </c>
      <c r="D433" s="93" t="s">
        <v>334</v>
      </c>
      <c r="E433" s="93" t="s">
        <v>88</v>
      </c>
      <c r="F433" s="93"/>
      <c r="G433" s="162">
        <v>464.089</v>
      </c>
      <c r="H433" s="55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75"/>
      <c r="Y433" s="59"/>
    </row>
    <row r="434" spans="1:25" ht="63.75" outlineLevel="6" thickBot="1">
      <c r="A434" s="125" t="s">
        <v>439</v>
      </c>
      <c r="B434" s="132">
        <v>953</v>
      </c>
      <c r="C434" s="91" t="s">
        <v>18</v>
      </c>
      <c r="D434" s="91" t="s">
        <v>440</v>
      </c>
      <c r="E434" s="91" t="s">
        <v>5</v>
      </c>
      <c r="F434" s="91"/>
      <c r="G434" s="145">
        <f>G435</f>
        <v>1043.4</v>
      </c>
      <c r="H434" s="55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75"/>
      <c r="Y434" s="59"/>
    </row>
    <row r="435" spans="1:25" ht="16.5" outlineLevel="6" thickBot="1">
      <c r="A435" s="5" t="s">
        <v>120</v>
      </c>
      <c r="B435" s="21">
        <v>953</v>
      </c>
      <c r="C435" s="6" t="s">
        <v>18</v>
      </c>
      <c r="D435" s="6" t="s">
        <v>440</v>
      </c>
      <c r="E435" s="6" t="s">
        <v>119</v>
      </c>
      <c r="F435" s="6"/>
      <c r="G435" s="148">
        <f>G436</f>
        <v>1043.4</v>
      </c>
      <c r="H435" s="55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75"/>
      <c r="Y435" s="59"/>
    </row>
    <row r="436" spans="1:25" ht="16.5" outlineLevel="6" thickBot="1">
      <c r="A436" s="96" t="s">
        <v>87</v>
      </c>
      <c r="B436" s="134">
        <v>953</v>
      </c>
      <c r="C436" s="93" t="s">
        <v>18</v>
      </c>
      <c r="D436" s="93" t="s">
        <v>440</v>
      </c>
      <c r="E436" s="93" t="s">
        <v>88</v>
      </c>
      <c r="F436" s="93"/>
      <c r="G436" s="144">
        <v>1043.4</v>
      </c>
      <c r="H436" s="55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75"/>
      <c r="Y436" s="59"/>
    </row>
    <row r="437" spans="1:25" ht="63.75" outlineLevel="6" thickBot="1">
      <c r="A437" s="125" t="s">
        <v>419</v>
      </c>
      <c r="B437" s="132">
        <v>953</v>
      </c>
      <c r="C437" s="91" t="s">
        <v>18</v>
      </c>
      <c r="D437" s="91" t="s">
        <v>418</v>
      </c>
      <c r="E437" s="91" t="s">
        <v>5</v>
      </c>
      <c r="F437" s="91"/>
      <c r="G437" s="145">
        <f>G438</f>
        <v>286</v>
      </c>
      <c r="H437" s="55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75"/>
      <c r="Y437" s="59"/>
    </row>
    <row r="438" spans="1:25" ht="16.5" outlineLevel="6" thickBot="1">
      <c r="A438" s="5" t="s">
        <v>120</v>
      </c>
      <c r="B438" s="21">
        <v>953</v>
      </c>
      <c r="C438" s="6" t="s">
        <v>18</v>
      </c>
      <c r="D438" s="6" t="s">
        <v>418</v>
      </c>
      <c r="E438" s="6" t="s">
        <v>119</v>
      </c>
      <c r="F438" s="6"/>
      <c r="G438" s="148">
        <f>G439</f>
        <v>286</v>
      </c>
      <c r="H438" s="55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75"/>
      <c r="Y438" s="59"/>
    </row>
    <row r="439" spans="1:25" ht="16.5" outlineLevel="6" thickBot="1">
      <c r="A439" s="96" t="s">
        <v>87</v>
      </c>
      <c r="B439" s="134">
        <v>953</v>
      </c>
      <c r="C439" s="93" t="s">
        <v>18</v>
      </c>
      <c r="D439" s="93" t="s">
        <v>418</v>
      </c>
      <c r="E439" s="93" t="s">
        <v>88</v>
      </c>
      <c r="F439" s="93"/>
      <c r="G439" s="144">
        <v>286</v>
      </c>
      <c r="H439" s="55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75"/>
      <c r="Y439" s="59"/>
    </row>
    <row r="440" spans="1:25" ht="32.25" outlineLevel="6" thickBot="1">
      <c r="A440" s="135" t="s">
        <v>240</v>
      </c>
      <c r="B440" s="139">
        <v>953</v>
      </c>
      <c r="C440" s="9" t="s">
        <v>18</v>
      </c>
      <c r="D440" s="9" t="s">
        <v>335</v>
      </c>
      <c r="E440" s="9" t="s">
        <v>5</v>
      </c>
      <c r="F440" s="9"/>
      <c r="G440" s="151">
        <f>G441</f>
        <v>0</v>
      </c>
      <c r="H440" s="31" t="e">
        <f>H441+#REF!+H463+H458</f>
        <v>#REF!</v>
      </c>
      <c r="I440" s="31" t="e">
        <f>I441+#REF!+I463+I458</f>
        <v>#REF!</v>
      </c>
      <c r="J440" s="31" t="e">
        <f>J441+#REF!+J463+J458</f>
        <v>#REF!</v>
      </c>
      <c r="K440" s="31" t="e">
        <f>K441+#REF!+K463+K458</f>
        <v>#REF!</v>
      </c>
      <c r="L440" s="31" t="e">
        <f>L441+#REF!+L463+L458</f>
        <v>#REF!</v>
      </c>
      <c r="M440" s="31" t="e">
        <f>M441+#REF!+M463+M458</f>
        <v>#REF!</v>
      </c>
      <c r="N440" s="31" t="e">
        <f>N441+#REF!+N463+N458</f>
        <v>#REF!</v>
      </c>
      <c r="O440" s="31" t="e">
        <f>O441+#REF!+O463+O458</f>
        <v>#REF!</v>
      </c>
      <c r="P440" s="31" t="e">
        <f>P441+#REF!+P463+P458</f>
        <v>#REF!</v>
      </c>
      <c r="Q440" s="31" t="e">
        <f>Q441+#REF!+Q463+Q458</f>
        <v>#REF!</v>
      </c>
      <c r="R440" s="31" t="e">
        <f>R441+#REF!+R463+R458</f>
        <v>#REF!</v>
      </c>
      <c r="S440" s="31" t="e">
        <f>S441+#REF!+S463+S458</f>
        <v>#REF!</v>
      </c>
      <c r="T440" s="31" t="e">
        <f>T441+#REF!+T463+T458</f>
        <v>#REF!</v>
      </c>
      <c r="U440" s="31" t="e">
        <f>U441+#REF!+U463+U458</f>
        <v>#REF!</v>
      </c>
      <c r="V440" s="31" t="e">
        <f>V441+#REF!+V463+V458</f>
        <v>#REF!</v>
      </c>
      <c r="W440" s="31" t="e">
        <f>W441+#REF!+W463+W458</f>
        <v>#REF!</v>
      </c>
      <c r="X440" s="31" t="e">
        <f>X441+#REF!+X463+X458</f>
        <v>#REF!</v>
      </c>
      <c r="Y440" s="59" t="e">
        <f>X440/G428*100</f>
        <v>#REF!</v>
      </c>
    </row>
    <row r="441" spans="1:25" ht="32.25" outlineLevel="6" thickBot="1">
      <c r="A441" s="125" t="s">
        <v>185</v>
      </c>
      <c r="B441" s="132">
        <v>953</v>
      </c>
      <c r="C441" s="91" t="s">
        <v>18</v>
      </c>
      <c r="D441" s="91" t="s">
        <v>336</v>
      </c>
      <c r="E441" s="91" t="s">
        <v>5</v>
      </c>
      <c r="F441" s="91"/>
      <c r="G441" s="152">
        <f>G442</f>
        <v>0</v>
      </c>
      <c r="H441" s="32">
        <f aca="true" t="shared" si="61" ref="H441:X441">H442</f>
        <v>0</v>
      </c>
      <c r="I441" s="32">
        <f t="shared" si="61"/>
        <v>0</v>
      </c>
      <c r="J441" s="32">
        <f t="shared" si="61"/>
        <v>0</v>
      </c>
      <c r="K441" s="32">
        <f t="shared" si="61"/>
        <v>0</v>
      </c>
      <c r="L441" s="32">
        <f t="shared" si="61"/>
        <v>0</v>
      </c>
      <c r="M441" s="32">
        <f t="shared" si="61"/>
        <v>0</v>
      </c>
      <c r="N441" s="32">
        <f t="shared" si="61"/>
        <v>0</v>
      </c>
      <c r="O441" s="32">
        <f t="shared" si="61"/>
        <v>0</v>
      </c>
      <c r="P441" s="32">
        <f t="shared" si="61"/>
        <v>0</v>
      </c>
      <c r="Q441" s="32">
        <f t="shared" si="61"/>
        <v>0</v>
      </c>
      <c r="R441" s="32">
        <f t="shared" si="61"/>
        <v>0</v>
      </c>
      <c r="S441" s="32">
        <f t="shared" si="61"/>
        <v>0</v>
      </c>
      <c r="T441" s="32">
        <f t="shared" si="61"/>
        <v>0</v>
      </c>
      <c r="U441" s="32">
        <f t="shared" si="61"/>
        <v>0</v>
      </c>
      <c r="V441" s="32">
        <f t="shared" si="61"/>
        <v>0</v>
      </c>
      <c r="W441" s="32">
        <f t="shared" si="61"/>
        <v>0</v>
      </c>
      <c r="X441" s="70">
        <f t="shared" si="61"/>
        <v>48148.89725</v>
      </c>
      <c r="Y441" s="59">
        <f>X441/G429*100</f>
        <v>69.49898563799076</v>
      </c>
    </row>
    <row r="442" spans="1:25" ht="16.5" outlineLevel="6" thickBot="1">
      <c r="A442" s="5" t="s">
        <v>120</v>
      </c>
      <c r="B442" s="21">
        <v>953</v>
      </c>
      <c r="C442" s="6" t="s">
        <v>18</v>
      </c>
      <c r="D442" s="6" t="s">
        <v>336</v>
      </c>
      <c r="E442" s="6" t="s">
        <v>119</v>
      </c>
      <c r="F442" s="6"/>
      <c r="G442" s="153">
        <f>G443</f>
        <v>0</v>
      </c>
      <c r="H442" s="34">
        <f aca="true" t="shared" si="62" ref="H442:X442">H453</f>
        <v>0</v>
      </c>
      <c r="I442" s="34">
        <f t="shared" si="62"/>
        <v>0</v>
      </c>
      <c r="J442" s="34">
        <f t="shared" si="62"/>
        <v>0</v>
      </c>
      <c r="K442" s="34">
        <f t="shared" si="62"/>
        <v>0</v>
      </c>
      <c r="L442" s="34">
        <f t="shared" si="62"/>
        <v>0</v>
      </c>
      <c r="M442" s="34">
        <f t="shared" si="62"/>
        <v>0</v>
      </c>
      <c r="N442" s="34">
        <f t="shared" si="62"/>
        <v>0</v>
      </c>
      <c r="O442" s="34">
        <f t="shared" si="62"/>
        <v>0</v>
      </c>
      <c r="P442" s="34">
        <f t="shared" si="62"/>
        <v>0</v>
      </c>
      <c r="Q442" s="34">
        <f t="shared" si="62"/>
        <v>0</v>
      </c>
      <c r="R442" s="34">
        <f t="shared" si="62"/>
        <v>0</v>
      </c>
      <c r="S442" s="34">
        <f t="shared" si="62"/>
        <v>0</v>
      </c>
      <c r="T442" s="34">
        <f t="shared" si="62"/>
        <v>0</v>
      </c>
      <c r="U442" s="34">
        <f t="shared" si="62"/>
        <v>0</v>
      </c>
      <c r="V442" s="34">
        <f t="shared" si="62"/>
        <v>0</v>
      </c>
      <c r="W442" s="34">
        <f t="shared" si="62"/>
        <v>0</v>
      </c>
      <c r="X442" s="68">
        <f t="shared" si="62"/>
        <v>48148.89725</v>
      </c>
      <c r="Y442" s="59">
        <f>X442/G430*100</f>
        <v>69.49898563799076</v>
      </c>
    </row>
    <row r="443" spans="1:25" ht="16.5" outlineLevel="6" thickBot="1">
      <c r="A443" s="96" t="s">
        <v>87</v>
      </c>
      <c r="B443" s="134">
        <v>953</v>
      </c>
      <c r="C443" s="93" t="s">
        <v>18</v>
      </c>
      <c r="D443" s="93" t="s">
        <v>336</v>
      </c>
      <c r="E443" s="93" t="s">
        <v>88</v>
      </c>
      <c r="F443" s="93"/>
      <c r="G443" s="154">
        <v>0</v>
      </c>
      <c r="H443" s="55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82"/>
      <c r="Y443" s="59"/>
    </row>
    <row r="444" spans="1:25" ht="16.5" outlineLevel="6" thickBot="1">
      <c r="A444" s="135" t="s">
        <v>376</v>
      </c>
      <c r="B444" s="139">
        <v>953</v>
      </c>
      <c r="C444" s="9" t="s">
        <v>18</v>
      </c>
      <c r="D444" s="9" t="s">
        <v>378</v>
      </c>
      <c r="E444" s="9" t="s">
        <v>5</v>
      </c>
      <c r="F444" s="9"/>
      <c r="G444" s="143">
        <f>G445</f>
        <v>0</v>
      </c>
      <c r="H444" s="55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82"/>
      <c r="Y444" s="59"/>
    </row>
    <row r="445" spans="1:25" ht="15" customHeight="1" outlineLevel="6" thickBot="1">
      <c r="A445" s="125" t="s">
        <v>377</v>
      </c>
      <c r="B445" s="132">
        <v>953</v>
      </c>
      <c r="C445" s="91" t="s">
        <v>18</v>
      </c>
      <c r="D445" s="91" t="s">
        <v>389</v>
      </c>
      <c r="E445" s="91" t="s">
        <v>5</v>
      </c>
      <c r="F445" s="91"/>
      <c r="G445" s="145">
        <f>G446</f>
        <v>0</v>
      </c>
      <c r="H445" s="55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82"/>
      <c r="Y445" s="59"/>
    </row>
    <row r="446" spans="1:25" ht="16.5" outlineLevel="6" thickBot="1">
      <c r="A446" s="5" t="s">
        <v>120</v>
      </c>
      <c r="B446" s="21">
        <v>953</v>
      </c>
      <c r="C446" s="6" t="s">
        <v>18</v>
      </c>
      <c r="D446" s="6" t="s">
        <v>389</v>
      </c>
      <c r="E446" s="6" t="s">
        <v>119</v>
      </c>
      <c r="F446" s="6"/>
      <c r="G446" s="148">
        <f>G447</f>
        <v>0</v>
      </c>
      <c r="H446" s="55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82"/>
      <c r="Y446" s="59"/>
    </row>
    <row r="447" spans="1:25" ht="16.5" outlineLevel="6" thickBot="1">
      <c r="A447" s="96" t="s">
        <v>87</v>
      </c>
      <c r="B447" s="134">
        <v>953</v>
      </c>
      <c r="C447" s="93" t="s">
        <v>18</v>
      </c>
      <c r="D447" s="93" t="s">
        <v>389</v>
      </c>
      <c r="E447" s="93" t="s">
        <v>88</v>
      </c>
      <c r="F447" s="93"/>
      <c r="G447" s="144">
        <v>0</v>
      </c>
      <c r="H447" s="55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82"/>
      <c r="Y447" s="59"/>
    </row>
    <row r="448" spans="1:25" ht="16.5" outlineLevel="6" thickBot="1">
      <c r="A448" s="124" t="s">
        <v>39</v>
      </c>
      <c r="B448" s="18">
        <v>953</v>
      </c>
      <c r="C448" s="39" t="s">
        <v>19</v>
      </c>
      <c r="D448" s="39" t="s">
        <v>261</v>
      </c>
      <c r="E448" s="39" t="s">
        <v>5</v>
      </c>
      <c r="F448" s="39"/>
      <c r="G448" s="169">
        <f>G453+G449+G476</f>
        <v>307202.29975</v>
      </c>
      <c r="H448" s="55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82"/>
      <c r="Y448" s="59"/>
    </row>
    <row r="449" spans="1:25" ht="32.25" outlineLevel="6" thickBot="1">
      <c r="A449" s="112" t="s">
        <v>135</v>
      </c>
      <c r="B449" s="19">
        <v>953</v>
      </c>
      <c r="C449" s="9" t="s">
        <v>19</v>
      </c>
      <c r="D449" s="9" t="s">
        <v>262</v>
      </c>
      <c r="E449" s="9" t="s">
        <v>5</v>
      </c>
      <c r="F449" s="9"/>
      <c r="G449" s="158">
        <f>G450</f>
        <v>851.26175</v>
      </c>
      <c r="H449" s="55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82"/>
      <c r="Y449" s="59"/>
    </row>
    <row r="450" spans="1:25" ht="32.25" outlineLevel="6" thickBot="1">
      <c r="A450" s="112" t="s">
        <v>136</v>
      </c>
      <c r="B450" s="19">
        <v>953</v>
      </c>
      <c r="C450" s="9" t="s">
        <v>19</v>
      </c>
      <c r="D450" s="9" t="s">
        <v>263</v>
      </c>
      <c r="E450" s="9" t="s">
        <v>5</v>
      </c>
      <c r="F450" s="9"/>
      <c r="G450" s="158">
        <f>G451</f>
        <v>851.26175</v>
      </c>
      <c r="H450" s="55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82"/>
      <c r="Y450" s="59"/>
    </row>
    <row r="451" spans="1:25" ht="16.5" outlineLevel="6" thickBot="1">
      <c r="A451" s="94" t="s">
        <v>140</v>
      </c>
      <c r="B451" s="90">
        <v>953</v>
      </c>
      <c r="C451" s="91" t="s">
        <v>19</v>
      </c>
      <c r="D451" s="91" t="s">
        <v>267</v>
      </c>
      <c r="E451" s="91" t="s">
        <v>5</v>
      </c>
      <c r="F451" s="91"/>
      <c r="G451" s="145">
        <f>G452</f>
        <v>851.26175</v>
      </c>
      <c r="H451" s="55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82"/>
      <c r="Y451" s="59"/>
    </row>
    <row r="452" spans="1:25" ht="16.5" outlineLevel="6" thickBot="1">
      <c r="A452" s="5" t="s">
        <v>87</v>
      </c>
      <c r="B452" s="21">
        <v>953</v>
      </c>
      <c r="C452" s="6" t="s">
        <v>19</v>
      </c>
      <c r="D452" s="6" t="s">
        <v>267</v>
      </c>
      <c r="E452" s="6" t="s">
        <v>88</v>
      </c>
      <c r="F452" s="6"/>
      <c r="G452" s="148">
        <v>851.26175</v>
      </c>
      <c r="H452" s="55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82"/>
      <c r="Y452" s="59"/>
    </row>
    <row r="453" spans="1:25" ht="16.5" outlineLevel="6" thickBot="1">
      <c r="A453" s="80" t="s">
        <v>239</v>
      </c>
      <c r="B453" s="19">
        <v>953</v>
      </c>
      <c r="C453" s="9" t="s">
        <v>19</v>
      </c>
      <c r="D453" s="9" t="s">
        <v>330</v>
      </c>
      <c r="E453" s="9" t="s">
        <v>5</v>
      </c>
      <c r="F453" s="9"/>
      <c r="G453" s="158">
        <f>G454</f>
        <v>306351.038</v>
      </c>
      <c r="H453" s="26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44"/>
      <c r="X453" s="65">
        <v>48148.89725</v>
      </c>
      <c r="Y453" s="59" t="e">
        <f>X453/G443*100</f>
        <v>#DIV/0!</v>
      </c>
    </row>
    <row r="454" spans="1:25" ht="16.5" outlineLevel="6" thickBot="1">
      <c r="A454" s="136" t="s">
        <v>186</v>
      </c>
      <c r="B454" s="20">
        <v>953</v>
      </c>
      <c r="C454" s="11" t="s">
        <v>19</v>
      </c>
      <c r="D454" s="11" t="s">
        <v>337</v>
      </c>
      <c r="E454" s="11" t="s">
        <v>5</v>
      </c>
      <c r="F454" s="11"/>
      <c r="G454" s="159">
        <f>G455+G458+G461+G464+G467+G470+G473</f>
        <v>306351.038</v>
      </c>
      <c r="H454" s="55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75"/>
      <c r="Y454" s="59"/>
    </row>
    <row r="455" spans="1:25" ht="32.25" outlineLevel="6" thickBot="1">
      <c r="A455" s="94" t="s">
        <v>159</v>
      </c>
      <c r="B455" s="90">
        <v>953</v>
      </c>
      <c r="C455" s="91" t="s">
        <v>19</v>
      </c>
      <c r="D455" s="91" t="s">
        <v>338</v>
      </c>
      <c r="E455" s="91" t="s">
        <v>5</v>
      </c>
      <c r="F455" s="91"/>
      <c r="G455" s="160">
        <f>G456</f>
        <v>62661.1</v>
      </c>
      <c r="H455" s="55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82"/>
      <c r="Y455" s="59"/>
    </row>
    <row r="456" spans="1:25" ht="16.5" outlineLevel="6" thickBot="1">
      <c r="A456" s="5" t="s">
        <v>120</v>
      </c>
      <c r="B456" s="21">
        <v>953</v>
      </c>
      <c r="C456" s="6" t="s">
        <v>19</v>
      </c>
      <c r="D456" s="6" t="s">
        <v>338</v>
      </c>
      <c r="E456" s="6" t="s">
        <v>119</v>
      </c>
      <c r="F456" s="6"/>
      <c r="G456" s="161">
        <f>G457</f>
        <v>62661.1</v>
      </c>
      <c r="H456" s="26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44"/>
      <c r="X456" s="65">
        <v>19460.04851</v>
      </c>
      <c r="Y456" s="59" t="e">
        <f>X456/#REF!*100</f>
        <v>#REF!</v>
      </c>
    </row>
    <row r="457" spans="1:25" ht="48" outlineLevel="6" thickBot="1">
      <c r="A457" s="99" t="s">
        <v>206</v>
      </c>
      <c r="B457" s="92">
        <v>953</v>
      </c>
      <c r="C457" s="93" t="s">
        <v>19</v>
      </c>
      <c r="D457" s="93" t="s">
        <v>338</v>
      </c>
      <c r="E457" s="93" t="s">
        <v>89</v>
      </c>
      <c r="F457" s="93"/>
      <c r="G457" s="162">
        <v>62661.1</v>
      </c>
      <c r="H457" s="55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75"/>
      <c r="Y457" s="59"/>
    </row>
    <row r="458" spans="1:25" ht="32.25" outlineLevel="6" thickBot="1">
      <c r="A458" s="125" t="s">
        <v>203</v>
      </c>
      <c r="B458" s="90">
        <v>953</v>
      </c>
      <c r="C458" s="91" t="s">
        <v>19</v>
      </c>
      <c r="D458" s="91" t="s">
        <v>344</v>
      </c>
      <c r="E458" s="91" t="s">
        <v>5</v>
      </c>
      <c r="F458" s="91"/>
      <c r="G458" s="160">
        <f>G459</f>
        <v>752</v>
      </c>
      <c r="H458" s="31">
        <f aca="true" t="shared" si="63" ref="H458:X458">H459</f>
        <v>0</v>
      </c>
      <c r="I458" s="31">
        <f t="shared" si="63"/>
        <v>0</v>
      </c>
      <c r="J458" s="31">
        <f t="shared" si="63"/>
        <v>0</v>
      </c>
      <c r="K458" s="31">
        <f t="shared" si="63"/>
        <v>0</v>
      </c>
      <c r="L458" s="31">
        <f t="shared" si="63"/>
        <v>0</v>
      </c>
      <c r="M458" s="31">
        <f t="shared" si="63"/>
        <v>0</v>
      </c>
      <c r="N458" s="31">
        <f t="shared" si="63"/>
        <v>0</v>
      </c>
      <c r="O458" s="31">
        <f t="shared" si="63"/>
        <v>0</v>
      </c>
      <c r="P458" s="31">
        <f t="shared" si="63"/>
        <v>0</v>
      </c>
      <c r="Q458" s="31">
        <f t="shared" si="63"/>
        <v>0</v>
      </c>
      <c r="R458" s="31">
        <f t="shared" si="63"/>
        <v>0</v>
      </c>
      <c r="S458" s="31">
        <f t="shared" si="63"/>
        <v>0</v>
      </c>
      <c r="T458" s="31">
        <f t="shared" si="63"/>
        <v>0</v>
      </c>
      <c r="U458" s="31">
        <f t="shared" si="63"/>
        <v>0</v>
      </c>
      <c r="V458" s="31">
        <f t="shared" si="63"/>
        <v>0</v>
      </c>
      <c r="W458" s="31">
        <f t="shared" si="63"/>
        <v>0</v>
      </c>
      <c r="X458" s="31">
        <f t="shared" si="63"/>
        <v>0</v>
      </c>
      <c r="Y458" s="59">
        <v>0</v>
      </c>
    </row>
    <row r="459" spans="1:25" ht="16.5" outlineLevel="6" thickBot="1">
      <c r="A459" s="5" t="s">
        <v>120</v>
      </c>
      <c r="B459" s="21">
        <v>953</v>
      </c>
      <c r="C459" s="6" t="s">
        <v>19</v>
      </c>
      <c r="D459" s="6" t="s">
        <v>344</v>
      </c>
      <c r="E459" s="6" t="s">
        <v>119</v>
      </c>
      <c r="F459" s="6"/>
      <c r="G459" s="161">
        <f>G460</f>
        <v>752</v>
      </c>
      <c r="H459" s="34">
        <f aca="true" t="shared" si="64" ref="H459:X459">H462</f>
        <v>0</v>
      </c>
      <c r="I459" s="34">
        <f t="shared" si="64"/>
        <v>0</v>
      </c>
      <c r="J459" s="34">
        <f t="shared" si="64"/>
        <v>0</v>
      </c>
      <c r="K459" s="34">
        <f t="shared" si="64"/>
        <v>0</v>
      </c>
      <c r="L459" s="34">
        <f t="shared" si="64"/>
        <v>0</v>
      </c>
      <c r="M459" s="34">
        <f t="shared" si="64"/>
        <v>0</v>
      </c>
      <c r="N459" s="34">
        <f t="shared" si="64"/>
        <v>0</v>
      </c>
      <c r="O459" s="34">
        <f t="shared" si="64"/>
        <v>0</v>
      </c>
      <c r="P459" s="34">
        <f t="shared" si="64"/>
        <v>0</v>
      </c>
      <c r="Q459" s="34">
        <f t="shared" si="64"/>
        <v>0</v>
      </c>
      <c r="R459" s="34">
        <f t="shared" si="64"/>
        <v>0</v>
      </c>
      <c r="S459" s="34">
        <f t="shared" si="64"/>
        <v>0</v>
      </c>
      <c r="T459" s="34">
        <f t="shared" si="64"/>
        <v>0</v>
      </c>
      <c r="U459" s="34">
        <f t="shared" si="64"/>
        <v>0</v>
      </c>
      <c r="V459" s="34">
        <f t="shared" si="64"/>
        <v>0</v>
      </c>
      <c r="W459" s="34">
        <f t="shared" si="64"/>
        <v>0</v>
      </c>
      <c r="X459" s="34">
        <f t="shared" si="64"/>
        <v>0</v>
      </c>
      <c r="Y459" s="59">
        <v>0</v>
      </c>
    </row>
    <row r="460" spans="1:25" ht="16.5" outlineLevel="6" thickBot="1">
      <c r="A460" s="96" t="s">
        <v>87</v>
      </c>
      <c r="B460" s="92">
        <v>953</v>
      </c>
      <c r="C460" s="93" t="s">
        <v>19</v>
      </c>
      <c r="D460" s="93" t="s">
        <v>344</v>
      </c>
      <c r="E460" s="93" t="s">
        <v>88</v>
      </c>
      <c r="F460" s="93"/>
      <c r="G460" s="162">
        <v>752</v>
      </c>
      <c r="H460" s="55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55"/>
      <c r="Y460" s="59"/>
    </row>
    <row r="461" spans="1:25" ht="16.5" outlineLevel="6" thickBot="1">
      <c r="A461" s="125" t="s">
        <v>250</v>
      </c>
      <c r="B461" s="90">
        <v>953</v>
      </c>
      <c r="C461" s="91" t="s">
        <v>19</v>
      </c>
      <c r="D461" s="91" t="s">
        <v>339</v>
      </c>
      <c r="E461" s="91" t="s">
        <v>5</v>
      </c>
      <c r="F461" s="91"/>
      <c r="G461" s="152">
        <f>G462</f>
        <v>0</v>
      </c>
      <c r="H461" s="55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55"/>
      <c r="Y461" s="59"/>
    </row>
    <row r="462" spans="1:25" ht="16.5" outlineLevel="6" thickBot="1">
      <c r="A462" s="5" t="s">
        <v>120</v>
      </c>
      <c r="B462" s="21">
        <v>953</v>
      </c>
      <c r="C462" s="6" t="s">
        <v>19</v>
      </c>
      <c r="D462" s="6" t="s">
        <v>339</v>
      </c>
      <c r="E462" s="6" t="s">
        <v>119</v>
      </c>
      <c r="F462" s="6"/>
      <c r="G462" s="153">
        <f>G463</f>
        <v>0</v>
      </c>
      <c r="H462" s="55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75">
        <v>0</v>
      </c>
      <c r="Y462" s="59">
        <v>0</v>
      </c>
    </row>
    <row r="463" spans="1:25" ht="16.5" outlineLevel="6" thickBot="1">
      <c r="A463" s="96" t="s">
        <v>87</v>
      </c>
      <c r="B463" s="92">
        <v>953</v>
      </c>
      <c r="C463" s="93" t="s">
        <v>19</v>
      </c>
      <c r="D463" s="93" t="s">
        <v>339</v>
      </c>
      <c r="E463" s="93" t="s">
        <v>88</v>
      </c>
      <c r="F463" s="93"/>
      <c r="G463" s="154">
        <v>0</v>
      </c>
      <c r="H463" s="31" t="e">
        <f>#REF!+#REF!+#REF!+H488+H499+#REF!</f>
        <v>#REF!</v>
      </c>
      <c r="I463" s="31" t="e">
        <f>#REF!+#REF!+#REF!+I488+I499+#REF!</f>
        <v>#REF!</v>
      </c>
      <c r="J463" s="31" t="e">
        <f>#REF!+#REF!+#REF!+J488+J499+#REF!</f>
        <v>#REF!</v>
      </c>
      <c r="K463" s="31" t="e">
        <f>#REF!+#REF!+#REF!+K488+K499+#REF!</f>
        <v>#REF!</v>
      </c>
      <c r="L463" s="31" t="e">
        <f>#REF!+#REF!+#REF!+L488+L499+#REF!</f>
        <v>#REF!</v>
      </c>
      <c r="M463" s="31" t="e">
        <f>#REF!+#REF!+#REF!+M488+M499+#REF!</f>
        <v>#REF!</v>
      </c>
      <c r="N463" s="31" t="e">
        <f>#REF!+#REF!+#REF!+N488+N499+#REF!</f>
        <v>#REF!</v>
      </c>
      <c r="O463" s="31" t="e">
        <f>#REF!+#REF!+#REF!+O488+O499+#REF!</f>
        <v>#REF!</v>
      </c>
      <c r="P463" s="31" t="e">
        <f>#REF!+#REF!+#REF!+P488+P499+#REF!</f>
        <v>#REF!</v>
      </c>
      <c r="Q463" s="31" t="e">
        <f>#REF!+#REF!+#REF!+Q488+Q499+#REF!</f>
        <v>#REF!</v>
      </c>
      <c r="R463" s="31" t="e">
        <f>#REF!+#REF!+#REF!+R488+R499+#REF!</f>
        <v>#REF!</v>
      </c>
      <c r="S463" s="31" t="e">
        <f>#REF!+#REF!+#REF!+S488+S499+#REF!</f>
        <v>#REF!</v>
      </c>
      <c r="T463" s="31" t="e">
        <f>#REF!+#REF!+#REF!+T488+T499+#REF!</f>
        <v>#REF!</v>
      </c>
      <c r="U463" s="31" t="e">
        <f>#REF!+#REF!+#REF!+U488+U499+#REF!</f>
        <v>#REF!</v>
      </c>
      <c r="V463" s="31" t="e">
        <f>#REF!+#REF!+#REF!+V488+V499+#REF!</f>
        <v>#REF!</v>
      </c>
      <c r="W463" s="31" t="e">
        <f>#REF!+#REF!+#REF!+W488+W499+#REF!</f>
        <v>#REF!</v>
      </c>
      <c r="X463" s="69" t="e">
        <f>#REF!+#REF!+#REF!+X488+X499+#REF!</f>
        <v>#REF!</v>
      </c>
      <c r="Y463" s="59" t="e">
        <f>X463/G457*100</f>
        <v>#REF!</v>
      </c>
    </row>
    <row r="464" spans="1:25" ht="32.25" outlineLevel="6" thickBot="1">
      <c r="A464" s="137" t="s">
        <v>187</v>
      </c>
      <c r="B464" s="106">
        <v>953</v>
      </c>
      <c r="C464" s="91" t="s">
        <v>19</v>
      </c>
      <c r="D464" s="91" t="s">
        <v>340</v>
      </c>
      <c r="E464" s="91" t="s">
        <v>5</v>
      </c>
      <c r="F464" s="91"/>
      <c r="G464" s="160">
        <f>G465</f>
        <v>5575</v>
      </c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69"/>
      <c r="Y464" s="59"/>
    </row>
    <row r="465" spans="1:25" ht="16.5" outlineLevel="6" thickBot="1">
      <c r="A465" s="5" t="s">
        <v>120</v>
      </c>
      <c r="B465" s="21">
        <v>953</v>
      </c>
      <c r="C465" s="6" t="s">
        <v>19</v>
      </c>
      <c r="D465" s="6" t="s">
        <v>340</v>
      </c>
      <c r="E465" s="6" t="s">
        <v>119</v>
      </c>
      <c r="F465" s="6"/>
      <c r="G465" s="161">
        <f>G466</f>
        <v>5575</v>
      </c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69"/>
      <c r="Y465" s="59"/>
    </row>
    <row r="466" spans="1:25" ht="48" outlineLevel="6" thickBot="1">
      <c r="A466" s="99" t="s">
        <v>206</v>
      </c>
      <c r="B466" s="92">
        <v>953</v>
      </c>
      <c r="C466" s="93" t="s">
        <v>19</v>
      </c>
      <c r="D466" s="93" t="s">
        <v>340</v>
      </c>
      <c r="E466" s="93" t="s">
        <v>89</v>
      </c>
      <c r="F466" s="93"/>
      <c r="G466" s="162">
        <v>5575</v>
      </c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69"/>
      <c r="Y466" s="59"/>
    </row>
    <row r="467" spans="1:25" ht="63.75" outlineLevel="6" thickBot="1">
      <c r="A467" s="138" t="s">
        <v>188</v>
      </c>
      <c r="B467" s="140">
        <v>953</v>
      </c>
      <c r="C467" s="107" t="s">
        <v>19</v>
      </c>
      <c r="D467" s="107" t="s">
        <v>341</v>
      </c>
      <c r="E467" s="107" t="s">
        <v>5</v>
      </c>
      <c r="F467" s="107"/>
      <c r="G467" s="168">
        <f>G468</f>
        <v>235152.1</v>
      </c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69"/>
      <c r="Y467" s="59"/>
    </row>
    <row r="468" spans="1:25" ht="23.25" customHeight="1" outlineLevel="6" thickBot="1">
      <c r="A468" s="5" t="s">
        <v>120</v>
      </c>
      <c r="B468" s="21">
        <v>953</v>
      </c>
      <c r="C468" s="6" t="s">
        <v>19</v>
      </c>
      <c r="D468" s="6" t="s">
        <v>341</v>
      </c>
      <c r="E468" s="6" t="s">
        <v>119</v>
      </c>
      <c r="F468" s="6"/>
      <c r="G468" s="161">
        <f>G469</f>
        <v>235152.1</v>
      </c>
      <c r="H468" s="83"/>
      <c r="I468" s="84"/>
      <c r="J468" s="84"/>
      <c r="K468" s="84"/>
      <c r="L468" s="84"/>
      <c r="M468" s="84"/>
      <c r="N468" s="84"/>
      <c r="O468" s="84"/>
      <c r="P468" s="84"/>
      <c r="Q468" s="84"/>
      <c r="R468" s="84"/>
      <c r="S468" s="84"/>
      <c r="T468" s="84"/>
      <c r="U468" s="84"/>
      <c r="V468" s="84"/>
      <c r="W468" s="84"/>
      <c r="X468" s="85"/>
      <c r="Y468" s="59"/>
    </row>
    <row r="469" spans="1:25" ht="18.75" customHeight="1" outlineLevel="6" thickBot="1">
      <c r="A469" s="99" t="s">
        <v>206</v>
      </c>
      <c r="B469" s="92">
        <v>953</v>
      </c>
      <c r="C469" s="93" t="s">
        <v>19</v>
      </c>
      <c r="D469" s="93" t="s">
        <v>341</v>
      </c>
      <c r="E469" s="93" t="s">
        <v>89</v>
      </c>
      <c r="F469" s="93"/>
      <c r="G469" s="162">
        <v>235152.1</v>
      </c>
      <c r="H469" s="83"/>
      <c r="I469" s="84"/>
      <c r="J469" s="84"/>
      <c r="K469" s="84"/>
      <c r="L469" s="84"/>
      <c r="M469" s="84"/>
      <c r="N469" s="84"/>
      <c r="O469" s="84"/>
      <c r="P469" s="84"/>
      <c r="Q469" s="84"/>
      <c r="R469" s="84"/>
      <c r="S469" s="84"/>
      <c r="T469" s="84"/>
      <c r="U469" s="84"/>
      <c r="V469" s="84"/>
      <c r="W469" s="84"/>
      <c r="X469" s="85"/>
      <c r="Y469" s="59"/>
    </row>
    <row r="470" spans="1:25" ht="19.5" customHeight="1" outlineLevel="6" thickBot="1">
      <c r="A470" s="114" t="s">
        <v>441</v>
      </c>
      <c r="B470" s="90">
        <v>953</v>
      </c>
      <c r="C470" s="91" t="s">
        <v>19</v>
      </c>
      <c r="D470" s="91" t="s">
        <v>442</v>
      </c>
      <c r="E470" s="91" t="s">
        <v>5</v>
      </c>
      <c r="F470" s="91"/>
      <c r="G470" s="160">
        <f>G471</f>
        <v>1746.838</v>
      </c>
      <c r="H470" s="83"/>
      <c r="I470" s="84"/>
      <c r="J470" s="84"/>
      <c r="K470" s="84"/>
      <c r="L470" s="84"/>
      <c r="M470" s="84"/>
      <c r="N470" s="84"/>
      <c r="O470" s="84"/>
      <c r="P470" s="84"/>
      <c r="Q470" s="84"/>
      <c r="R470" s="84"/>
      <c r="S470" s="84"/>
      <c r="T470" s="84"/>
      <c r="U470" s="84"/>
      <c r="V470" s="84"/>
      <c r="W470" s="84"/>
      <c r="X470" s="85"/>
      <c r="Y470" s="59"/>
    </row>
    <row r="471" spans="1:25" ht="20.25" customHeight="1" outlineLevel="6" thickBot="1">
      <c r="A471" s="5" t="s">
        <v>120</v>
      </c>
      <c r="B471" s="21">
        <v>953</v>
      </c>
      <c r="C471" s="6" t="s">
        <v>19</v>
      </c>
      <c r="D471" s="6" t="s">
        <v>442</v>
      </c>
      <c r="E471" s="6" t="s">
        <v>119</v>
      </c>
      <c r="F471" s="6"/>
      <c r="G471" s="161">
        <f>G472</f>
        <v>1746.838</v>
      </c>
      <c r="H471" s="55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75">
        <v>2744.868</v>
      </c>
      <c r="Y471" s="59" t="e">
        <f>X471/#REF!*100</f>
        <v>#REF!</v>
      </c>
    </row>
    <row r="472" spans="1:25" ht="16.5" outlineLevel="6" thickBot="1">
      <c r="A472" s="96" t="s">
        <v>87</v>
      </c>
      <c r="B472" s="92">
        <v>953</v>
      </c>
      <c r="C472" s="93" t="s">
        <v>19</v>
      </c>
      <c r="D472" s="93" t="s">
        <v>442</v>
      </c>
      <c r="E472" s="93" t="s">
        <v>88</v>
      </c>
      <c r="F472" s="93"/>
      <c r="G472" s="162">
        <v>1746.838</v>
      </c>
      <c r="H472" s="55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75"/>
      <c r="Y472" s="59"/>
    </row>
    <row r="473" spans="1:25" ht="48" outlineLevel="6" thickBot="1">
      <c r="A473" s="114" t="s">
        <v>421</v>
      </c>
      <c r="B473" s="90">
        <v>953</v>
      </c>
      <c r="C473" s="91" t="s">
        <v>19</v>
      </c>
      <c r="D473" s="91" t="s">
        <v>420</v>
      </c>
      <c r="E473" s="91" t="s">
        <v>5</v>
      </c>
      <c r="F473" s="91"/>
      <c r="G473" s="160">
        <f>G474</f>
        <v>464</v>
      </c>
      <c r="H473" s="55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75"/>
      <c r="Y473" s="59"/>
    </row>
    <row r="474" spans="1:25" ht="16.5" outlineLevel="6" thickBot="1">
      <c r="A474" s="5" t="s">
        <v>120</v>
      </c>
      <c r="B474" s="21">
        <v>953</v>
      </c>
      <c r="C474" s="6" t="s">
        <v>19</v>
      </c>
      <c r="D474" s="6" t="s">
        <v>420</v>
      </c>
      <c r="E474" s="6" t="s">
        <v>119</v>
      </c>
      <c r="F474" s="6"/>
      <c r="G474" s="161">
        <f>G475</f>
        <v>464</v>
      </c>
      <c r="H474" s="55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75"/>
      <c r="Y474" s="59"/>
    </row>
    <row r="475" spans="1:25" ht="16.5" outlineLevel="6" thickBot="1">
      <c r="A475" s="96" t="s">
        <v>87</v>
      </c>
      <c r="B475" s="92">
        <v>953</v>
      </c>
      <c r="C475" s="93" t="s">
        <v>19</v>
      </c>
      <c r="D475" s="93" t="s">
        <v>420</v>
      </c>
      <c r="E475" s="93" t="s">
        <v>88</v>
      </c>
      <c r="F475" s="93"/>
      <c r="G475" s="162">
        <v>464</v>
      </c>
      <c r="H475" s="55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75"/>
      <c r="Y475" s="59"/>
    </row>
    <row r="476" spans="1:25" ht="32.25" outlineLevel="6" thickBot="1">
      <c r="A476" s="80" t="s">
        <v>369</v>
      </c>
      <c r="B476" s="20">
        <v>953</v>
      </c>
      <c r="C476" s="9" t="s">
        <v>19</v>
      </c>
      <c r="D476" s="9" t="s">
        <v>370</v>
      </c>
      <c r="E476" s="9" t="s">
        <v>5</v>
      </c>
      <c r="F476" s="9"/>
      <c r="G476" s="151">
        <f>G477</f>
        <v>0</v>
      </c>
      <c r="H476" s="55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75"/>
      <c r="Y476" s="59"/>
    </row>
    <row r="477" spans="1:25" ht="19.5" outlineLevel="6" thickBot="1">
      <c r="A477" s="5" t="s">
        <v>120</v>
      </c>
      <c r="B477" s="21">
        <v>953</v>
      </c>
      <c r="C477" s="6" t="s">
        <v>19</v>
      </c>
      <c r="D477" s="6" t="s">
        <v>372</v>
      </c>
      <c r="E477" s="6" t="s">
        <v>373</v>
      </c>
      <c r="F477" s="78"/>
      <c r="G477" s="153">
        <f>G478</f>
        <v>0</v>
      </c>
      <c r="H477" s="55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75"/>
      <c r="Y477" s="59"/>
    </row>
    <row r="478" spans="1:25" ht="19.5" outlineLevel="6" thickBot="1">
      <c r="A478" s="96" t="s">
        <v>87</v>
      </c>
      <c r="B478" s="92">
        <v>953</v>
      </c>
      <c r="C478" s="93" t="s">
        <v>19</v>
      </c>
      <c r="D478" s="93" t="s">
        <v>372</v>
      </c>
      <c r="E478" s="93" t="s">
        <v>88</v>
      </c>
      <c r="F478" s="97"/>
      <c r="G478" s="154">
        <v>0</v>
      </c>
      <c r="H478" s="55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75"/>
      <c r="Y478" s="59"/>
    </row>
    <row r="479" spans="1:25" ht="16.5" outlineLevel="6" thickBot="1">
      <c r="A479" s="124" t="s">
        <v>387</v>
      </c>
      <c r="B479" s="39">
        <v>953</v>
      </c>
      <c r="C479" s="39" t="s">
        <v>388</v>
      </c>
      <c r="D479" s="39" t="s">
        <v>261</v>
      </c>
      <c r="E479" s="39" t="s">
        <v>5</v>
      </c>
      <c r="F479" s="39"/>
      <c r="G479" s="156">
        <f>G480+G484</f>
        <v>21000</v>
      </c>
      <c r="H479" s="55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75"/>
      <c r="Y479" s="59"/>
    </row>
    <row r="480" spans="1:25" ht="32.25" outlineLevel="6" thickBot="1">
      <c r="A480" s="112" t="s">
        <v>135</v>
      </c>
      <c r="B480" s="19">
        <v>953</v>
      </c>
      <c r="C480" s="19" t="s">
        <v>388</v>
      </c>
      <c r="D480" s="9" t="s">
        <v>262</v>
      </c>
      <c r="E480" s="9" t="s">
        <v>5</v>
      </c>
      <c r="F480" s="9"/>
      <c r="G480" s="143">
        <f>G481</f>
        <v>0</v>
      </c>
      <c r="H480" s="55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75"/>
      <c r="Y480" s="59"/>
    </row>
    <row r="481" spans="1:25" ht="32.25" outlineLevel="6" thickBot="1">
      <c r="A481" s="112" t="s">
        <v>136</v>
      </c>
      <c r="B481" s="19">
        <v>953</v>
      </c>
      <c r="C481" s="19" t="s">
        <v>388</v>
      </c>
      <c r="D481" s="9" t="s">
        <v>263</v>
      </c>
      <c r="E481" s="9" t="s">
        <v>5</v>
      </c>
      <c r="F481" s="9"/>
      <c r="G481" s="143">
        <f>G482</f>
        <v>0</v>
      </c>
      <c r="H481" s="55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75"/>
      <c r="Y481" s="59"/>
    </row>
    <row r="482" spans="1:25" ht="32.25" outlineLevel="6" thickBot="1">
      <c r="A482" s="94" t="s">
        <v>390</v>
      </c>
      <c r="B482" s="90">
        <v>953</v>
      </c>
      <c r="C482" s="90" t="s">
        <v>388</v>
      </c>
      <c r="D482" s="91" t="s">
        <v>391</v>
      </c>
      <c r="E482" s="91" t="s">
        <v>5</v>
      </c>
      <c r="F482" s="91"/>
      <c r="G482" s="145">
        <f>G483</f>
        <v>0</v>
      </c>
      <c r="H482" s="55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75"/>
      <c r="Y482" s="59"/>
    </row>
    <row r="483" spans="1:25" ht="16.5" outlineLevel="6" thickBot="1">
      <c r="A483" s="5" t="s">
        <v>87</v>
      </c>
      <c r="B483" s="21">
        <v>953</v>
      </c>
      <c r="C483" s="21" t="s">
        <v>388</v>
      </c>
      <c r="D483" s="6" t="s">
        <v>391</v>
      </c>
      <c r="E483" s="6" t="s">
        <v>88</v>
      </c>
      <c r="F483" s="6"/>
      <c r="G483" s="148">
        <v>0</v>
      </c>
      <c r="H483" s="55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75"/>
      <c r="Y483" s="59"/>
    </row>
    <row r="484" spans="1:25" ht="16.5" outlineLevel="6" thickBot="1">
      <c r="A484" s="80" t="s">
        <v>239</v>
      </c>
      <c r="B484" s="80">
        <v>953</v>
      </c>
      <c r="C484" s="80" t="s">
        <v>388</v>
      </c>
      <c r="D484" s="9" t="s">
        <v>330</v>
      </c>
      <c r="E484" s="9" t="s">
        <v>5</v>
      </c>
      <c r="F484" s="9"/>
      <c r="G484" s="158">
        <f>G485</f>
        <v>21000</v>
      </c>
      <c r="H484" s="55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75"/>
      <c r="Y484" s="59"/>
    </row>
    <row r="485" spans="1:25" ht="32.25" outlineLevel="6" thickBot="1">
      <c r="A485" s="13" t="s">
        <v>189</v>
      </c>
      <c r="B485" s="20">
        <v>953</v>
      </c>
      <c r="C485" s="9" t="s">
        <v>388</v>
      </c>
      <c r="D485" s="9" t="s">
        <v>342</v>
      </c>
      <c r="E485" s="9" t="s">
        <v>5</v>
      </c>
      <c r="F485" s="9"/>
      <c r="G485" s="158">
        <f>G486</f>
        <v>21000</v>
      </c>
      <c r="H485" s="55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75"/>
      <c r="Y485" s="59"/>
    </row>
    <row r="486" spans="1:25" ht="32.25" outlineLevel="6" thickBot="1">
      <c r="A486" s="94" t="s">
        <v>190</v>
      </c>
      <c r="B486" s="90">
        <v>953</v>
      </c>
      <c r="C486" s="91" t="s">
        <v>388</v>
      </c>
      <c r="D486" s="91" t="s">
        <v>343</v>
      </c>
      <c r="E486" s="91" t="s">
        <v>5</v>
      </c>
      <c r="F486" s="91"/>
      <c r="G486" s="160">
        <f>G487</f>
        <v>21000</v>
      </c>
      <c r="H486" s="55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75"/>
      <c r="Y486" s="59"/>
    </row>
    <row r="487" spans="1:25" ht="16.5" outlineLevel="6" thickBot="1">
      <c r="A487" s="5" t="s">
        <v>120</v>
      </c>
      <c r="B487" s="21">
        <v>953</v>
      </c>
      <c r="C487" s="6" t="s">
        <v>388</v>
      </c>
      <c r="D487" s="6" t="s">
        <v>343</v>
      </c>
      <c r="E487" s="6" t="s">
        <v>119</v>
      </c>
      <c r="F487" s="6"/>
      <c r="G487" s="161">
        <f>G488+G489</f>
        <v>21000</v>
      </c>
      <c r="H487" s="55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75"/>
      <c r="Y487" s="59"/>
    </row>
    <row r="488" spans="1:25" ht="48" outlineLevel="6" thickBot="1">
      <c r="A488" s="99" t="s">
        <v>206</v>
      </c>
      <c r="B488" s="92">
        <v>953</v>
      </c>
      <c r="C488" s="93" t="s">
        <v>388</v>
      </c>
      <c r="D488" s="93" t="s">
        <v>343</v>
      </c>
      <c r="E488" s="93" t="s">
        <v>89</v>
      </c>
      <c r="F488" s="93"/>
      <c r="G488" s="162">
        <v>21000</v>
      </c>
      <c r="H488" s="32" t="e">
        <f>#REF!</f>
        <v>#REF!</v>
      </c>
      <c r="I488" s="32" t="e">
        <f>#REF!</f>
        <v>#REF!</v>
      </c>
      <c r="J488" s="32" t="e">
        <f>#REF!</f>
        <v>#REF!</v>
      </c>
      <c r="K488" s="32" t="e">
        <f>#REF!</f>
        <v>#REF!</v>
      </c>
      <c r="L488" s="32" t="e">
        <f>#REF!</f>
        <v>#REF!</v>
      </c>
      <c r="M488" s="32" t="e">
        <f>#REF!</f>
        <v>#REF!</v>
      </c>
      <c r="N488" s="32" t="e">
        <f>#REF!</f>
        <v>#REF!</v>
      </c>
      <c r="O488" s="32" t="e">
        <f>#REF!</f>
        <v>#REF!</v>
      </c>
      <c r="P488" s="32" t="e">
        <f>#REF!</f>
        <v>#REF!</v>
      </c>
      <c r="Q488" s="32" t="e">
        <f>#REF!</f>
        <v>#REF!</v>
      </c>
      <c r="R488" s="32" t="e">
        <f>#REF!</f>
        <v>#REF!</v>
      </c>
      <c r="S488" s="32" t="e">
        <f>#REF!</f>
        <v>#REF!</v>
      </c>
      <c r="T488" s="32" t="e">
        <f>#REF!</f>
        <v>#REF!</v>
      </c>
      <c r="U488" s="32" t="e">
        <f>#REF!</f>
        <v>#REF!</v>
      </c>
      <c r="V488" s="32" t="e">
        <f>#REF!</f>
        <v>#REF!</v>
      </c>
      <c r="W488" s="32" t="e">
        <f>#REF!</f>
        <v>#REF!</v>
      </c>
      <c r="X488" s="67" t="e">
        <f>#REF!</f>
        <v>#REF!</v>
      </c>
      <c r="Y488" s="59" t="e">
        <f>X488/G469*100</f>
        <v>#REF!</v>
      </c>
    </row>
    <row r="489" spans="1:25" ht="16.5" outlineLevel="6" thickBot="1">
      <c r="A489" s="96" t="s">
        <v>87</v>
      </c>
      <c r="B489" s="92">
        <v>953</v>
      </c>
      <c r="C489" s="93" t="s">
        <v>388</v>
      </c>
      <c r="D489" s="93" t="s">
        <v>355</v>
      </c>
      <c r="E489" s="93" t="s">
        <v>88</v>
      </c>
      <c r="F489" s="93"/>
      <c r="G489" s="154">
        <v>0</v>
      </c>
      <c r="H489" s="83"/>
      <c r="I489" s="84"/>
      <c r="J489" s="84"/>
      <c r="K489" s="84"/>
      <c r="L489" s="84"/>
      <c r="M489" s="84"/>
      <c r="N489" s="84"/>
      <c r="O489" s="84"/>
      <c r="P489" s="84"/>
      <c r="Q489" s="84"/>
      <c r="R489" s="84"/>
      <c r="S489" s="84"/>
      <c r="T489" s="84"/>
      <c r="U489" s="84"/>
      <c r="V489" s="84"/>
      <c r="W489" s="84"/>
      <c r="X489" s="150"/>
      <c r="Y489" s="59"/>
    </row>
    <row r="490" spans="1:25" ht="16.5" outlineLevel="6" thickBot="1">
      <c r="A490" s="124" t="s">
        <v>191</v>
      </c>
      <c r="B490" s="18">
        <v>953</v>
      </c>
      <c r="C490" s="39" t="s">
        <v>20</v>
      </c>
      <c r="D490" s="39" t="s">
        <v>261</v>
      </c>
      <c r="E490" s="39" t="s">
        <v>5</v>
      </c>
      <c r="F490" s="39"/>
      <c r="G490" s="155">
        <f>G491</f>
        <v>4152</v>
      </c>
      <c r="H490" s="83"/>
      <c r="I490" s="84"/>
      <c r="J490" s="84"/>
      <c r="K490" s="84"/>
      <c r="L490" s="84"/>
      <c r="M490" s="84"/>
      <c r="N490" s="84"/>
      <c r="O490" s="84"/>
      <c r="P490" s="84"/>
      <c r="Q490" s="84"/>
      <c r="R490" s="84"/>
      <c r="S490" s="84"/>
      <c r="T490" s="84"/>
      <c r="U490" s="84"/>
      <c r="V490" s="84"/>
      <c r="W490" s="84"/>
      <c r="X490" s="150"/>
      <c r="Y490" s="59"/>
    </row>
    <row r="491" spans="1:25" ht="16.5" outlineLevel="6" thickBot="1">
      <c r="A491" s="8" t="s">
        <v>241</v>
      </c>
      <c r="B491" s="19">
        <v>953</v>
      </c>
      <c r="C491" s="9" t="s">
        <v>20</v>
      </c>
      <c r="D491" s="9" t="s">
        <v>330</v>
      </c>
      <c r="E491" s="9" t="s">
        <v>5</v>
      </c>
      <c r="F491" s="9"/>
      <c r="G491" s="151">
        <f>G492+G504</f>
        <v>4152</v>
      </c>
      <c r="H491" s="83"/>
      <c r="I491" s="84"/>
      <c r="J491" s="84"/>
      <c r="K491" s="84"/>
      <c r="L491" s="84"/>
      <c r="M491" s="84"/>
      <c r="N491" s="84"/>
      <c r="O491" s="84"/>
      <c r="P491" s="84"/>
      <c r="Q491" s="84"/>
      <c r="R491" s="84"/>
      <c r="S491" s="84"/>
      <c r="T491" s="84"/>
      <c r="U491" s="84"/>
      <c r="V491" s="84"/>
      <c r="W491" s="84"/>
      <c r="X491" s="150"/>
      <c r="Y491" s="59"/>
    </row>
    <row r="492" spans="1:25" ht="16.5" outlineLevel="6" thickBot="1">
      <c r="A492" s="102" t="s">
        <v>134</v>
      </c>
      <c r="B492" s="132">
        <v>953</v>
      </c>
      <c r="C492" s="91" t="s">
        <v>20</v>
      </c>
      <c r="D492" s="91" t="s">
        <v>337</v>
      </c>
      <c r="E492" s="91" t="s">
        <v>5</v>
      </c>
      <c r="F492" s="91"/>
      <c r="G492" s="152">
        <f>G493+G496+G499</f>
        <v>3916.668</v>
      </c>
      <c r="H492" s="83"/>
      <c r="I492" s="84"/>
      <c r="J492" s="84"/>
      <c r="K492" s="84"/>
      <c r="L492" s="84"/>
      <c r="M492" s="84"/>
      <c r="N492" s="84"/>
      <c r="O492" s="84"/>
      <c r="P492" s="84"/>
      <c r="Q492" s="84"/>
      <c r="R492" s="84"/>
      <c r="S492" s="84"/>
      <c r="T492" s="84"/>
      <c r="U492" s="84"/>
      <c r="V492" s="84"/>
      <c r="W492" s="84"/>
      <c r="X492" s="150"/>
      <c r="Y492" s="59"/>
    </row>
    <row r="493" spans="1:25" ht="32.25" outlineLevel="6" thickBot="1">
      <c r="A493" s="102" t="s">
        <v>192</v>
      </c>
      <c r="B493" s="132">
        <v>953</v>
      </c>
      <c r="C493" s="91" t="s">
        <v>20</v>
      </c>
      <c r="D493" s="91" t="s">
        <v>345</v>
      </c>
      <c r="E493" s="91" t="s">
        <v>5</v>
      </c>
      <c r="F493" s="91"/>
      <c r="G493" s="152">
        <f>G494</f>
        <v>0</v>
      </c>
      <c r="H493" s="55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75"/>
      <c r="Y493" s="59"/>
    </row>
    <row r="494" spans="1:25" ht="32.25" outlineLevel="6" thickBot="1">
      <c r="A494" s="5" t="s">
        <v>100</v>
      </c>
      <c r="B494" s="21">
        <v>953</v>
      </c>
      <c r="C494" s="6" t="s">
        <v>20</v>
      </c>
      <c r="D494" s="6" t="s">
        <v>345</v>
      </c>
      <c r="E494" s="6" t="s">
        <v>95</v>
      </c>
      <c r="F494" s="6"/>
      <c r="G494" s="153">
        <f>G495</f>
        <v>0</v>
      </c>
      <c r="H494" s="55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75"/>
      <c r="Y494" s="59"/>
    </row>
    <row r="495" spans="1:25" ht="32.25" outlineLevel="6" thickBot="1">
      <c r="A495" s="88" t="s">
        <v>101</v>
      </c>
      <c r="B495" s="92">
        <v>953</v>
      </c>
      <c r="C495" s="93" t="s">
        <v>20</v>
      </c>
      <c r="D495" s="93" t="s">
        <v>345</v>
      </c>
      <c r="E495" s="93" t="s">
        <v>96</v>
      </c>
      <c r="F495" s="93"/>
      <c r="G495" s="154">
        <v>0</v>
      </c>
      <c r="H495" s="55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75"/>
      <c r="Y495" s="59"/>
    </row>
    <row r="496" spans="1:25" ht="35.25" customHeight="1" outlineLevel="6" thickBot="1">
      <c r="A496" s="102" t="s">
        <v>193</v>
      </c>
      <c r="B496" s="132">
        <v>953</v>
      </c>
      <c r="C496" s="91" t="s">
        <v>20</v>
      </c>
      <c r="D496" s="91" t="s">
        <v>346</v>
      </c>
      <c r="E496" s="91" t="s">
        <v>5</v>
      </c>
      <c r="F496" s="91"/>
      <c r="G496" s="152">
        <f>G497</f>
        <v>900</v>
      </c>
      <c r="H496" s="55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75"/>
      <c r="Y496" s="59"/>
    </row>
    <row r="497" spans="1:25" ht="18" customHeight="1" outlineLevel="6" thickBot="1">
      <c r="A497" s="5" t="s">
        <v>120</v>
      </c>
      <c r="B497" s="21">
        <v>953</v>
      </c>
      <c r="C497" s="6" t="s">
        <v>20</v>
      </c>
      <c r="D497" s="6" t="s">
        <v>346</v>
      </c>
      <c r="E497" s="6" t="s">
        <v>119</v>
      </c>
      <c r="F497" s="6"/>
      <c r="G497" s="153">
        <f>G498</f>
        <v>900</v>
      </c>
      <c r="H497" s="55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75"/>
      <c r="Y497" s="59"/>
    </row>
    <row r="498" spans="1:25" ht="16.5" outlineLevel="6" thickBot="1">
      <c r="A498" s="96" t="s">
        <v>87</v>
      </c>
      <c r="B498" s="134">
        <v>953</v>
      </c>
      <c r="C498" s="93" t="s">
        <v>20</v>
      </c>
      <c r="D498" s="93" t="s">
        <v>346</v>
      </c>
      <c r="E498" s="93" t="s">
        <v>88</v>
      </c>
      <c r="F498" s="93"/>
      <c r="G498" s="154">
        <v>900</v>
      </c>
      <c r="H498" s="55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75"/>
      <c r="Y498" s="59"/>
    </row>
    <row r="499" spans="1:25" ht="31.5" customHeight="1" outlineLevel="6" thickBot="1">
      <c r="A499" s="114" t="s">
        <v>194</v>
      </c>
      <c r="B499" s="90">
        <v>953</v>
      </c>
      <c r="C499" s="107" t="s">
        <v>20</v>
      </c>
      <c r="D499" s="107" t="s">
        <v>347</v>
      </c>
      <c r="E499" s="107" t="s">
        <v>5</v>
      </c>
      <c r="F499" s="107"/>
      <c r="G499" s="167">
        <f>G500+G503</f>
        <v>3016.668</v>
      </c>
      <c r="H499" s="32">
        <f aca="true" t="shared" si="65" ref="H499:X499">H500</f>
        <v>0</v>
      </c>
      <c r="I499" s="32">
        <f t="shared" si="65"/>
        <v>0</v>
      </c>
      <c r="J499" s="32">
        <f t="shared" si="65"/>
        <v>0</v>
      </c>
      <c r="K499" s="32">
        <f t="shared" si="65"/>
        <v>0</v>
      </c>
      <c r="L499" s="32">
        <f t="shared" si="65"/>
        <v>0</v>
      </c>
      <c r="M499" s="32">
        <f t="shared" si="65"/>
        <v>0</v>
      </c>
      <c r="N499" s="32">
        <f t="shared" si="65"/>
        <v>0</v>
      </c>
      <c r="O499" s="32">
        <f t="shared" si="65"/>
        <v>0</v>
      </c>
      <c r="P499" s="32">
        <f t="shared" si="65"/>
        <v>0</v>
      </c>
      <c r="Q499" s="32">
        <f t="shared" si="65"/>
        <v>0</v>
      </c>
      <c r="R499" s="32">
        <f t="shared" si="65"/>
        <v>0</v>
      </c>
      <c r="S499" s="32">
        <f t="shared" si="65"/>
        <v>0</v>
      </c>
      <c r="T499" s="32">
        <f t="shared" si="65"/>
        <v>0</v>
      </c>
      <c r="U499" s="32">
        <f t="shared" si="65"/>
        <v>0</v>
      </c>
      <c r="V499" s="32">
        <f t="shared" si="65"/>
        <v>0</v>
      </c>
      <c r="W499" s="32">
        <f t="shared" si="65"/>
        <v>0</v>
      </c>
      <c r="X499" s="67">
        <f t="shared" si="65"/>
        <v>82757.514</v>
      </c>
      <c r="Y499" s="59">
        <f>X499/G490*100</f>
        <v>1993.196387283237</v>
      </c>
    </row>
    <row r="500" spans="1:25" ht="21.75" customHeight="1" outlineLevel="6" thickBot="1">
      <c r="A500" s="5" t="s">
        <v>100</v>
      </c>
      <c r="B500" s="21">
        <v>953</v>
      </c>
      <c r="C500" s="6" t="s">
        <v>20</v>
      </c>
      <c r="D500" s="6" t="s">
        <v>347</v>
      </c>
      <c r="E500" s="6" t="s">
        <v>95</v>
      </c>
      <c r="F500" s="6"/>
      <c r="G500" s="153">
        <f>G501</f>
        <v>0</v>
      </c>
      <c r="H500" s="26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44"/>
      <c r="X500" s="65">
        <v>82757.514</v>
      </c>
      <c r="Y500" s="59">
        <f>X500/G491*100</f>
        <v>1993.196387283237</v>
      </c>
    </row>
    <row r="501" spans="1:25" ht="32.25" outlineLevel="6" thickBot="1">
      <c r="A501" s="88" t="s">
        <v>101</v>
      </c>
      <c r="B501" s="92">
        <v>953</v>
      </c>
      <c r="C501" s="93" t="s">
        <v>20</v>
      </c>
      <c r="D501" s="93" t="s">
        <v>347</v>
      </c>
      <c r="E501" s="93" t="s">
        <v>96</v>
      </c>
      <c r="F501" s="93"/>
      <c r="G501" s="154">
        <v>0</v>
      </c>
      <c r="H501" s="55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75"/>
      <c r="Y501" s="59"/>
    </row>
    <row r="502" spans="1:25" ht="16.5" outlineLevel="6" thickBot="1">
      <c r="A502" s="5" t="s">
        <v>120</v>
      </c>
      <c r="B502" s="21">
        <v>953</v>
      </c>
      <c r="C502" s="6" t="s">
        <v>20</v>
      </c>
      <c r="D502" s="6" t="s">
        <v>347</v>
      </c>
      <c r="E502" s="6" t="s">
        <v>119</v>
      </c>
      <c r="F502" s="6"/>
      <c r="G502" s="161">
        <f>G503</f>
        <v>3016.668</v>
      </c>
      <c r="H502" s="55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75"/>
      <c r="Y502" s="59"/>
    </row>
    <row r="503" spans="1:25" ht="48" outlineLevel="6" thickBot="1">
      <c r="A503" s="99" t="s">
        <v>206</v>
      </c>
      <c r="B503" s="92">
        <v>953</v>
      </c>
      <c r="C503" s="93" t="s">
        <v>20</v>
      </c>
      <c r="D503" s="93" t="s">
        <v>347</v>
      </c>
      <c r="E503" s="93" t="s">
        <v>89</v>
      </c>
      <c r="F503" s="93"/>
      <c r="G503" s="162">
        <v>3016.668</v>
      </c>
      <c r="H503" s="55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75"/>
      <c r="Y503" s="59"/>
    </row>
    <row r="504" spans="1:25" ht="32.25" outlineLevel="6" thickBot="1">
      <c r="A504" s="149" t="s">
        <v>195</v>
      </c>
      <c r="B504" s="90">
        <v>953</v>
      </c>
      <c r="C504" s="91" t="s">
        <v>20</v>
      </c>
      <c r="D504" s="91" t="s">
        <v>348</v>
      </c>
      <c r="E504" s="91" t="s">
        <v>5</v>
      </c>
      <c r="F504" s="91"/>
      <c r="G504" s="160">
        <f>G505</f>
        <v>235.332</v>
      </c>
      <c r="H504" s="55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75"/>
      <c r="Y504" s="59"/>
    </row>
    <row r="505" spans="1:25" ht="16.5" outlineLevel="6" thickBot="1">
      <c r="A505" s="5" t="s">
        <v>124</v>
      </c>
      <c r="B505" s="21">
        <v>953</v>
      </c>
      <c r="C505" s="6" t="s">
        <v>20</v>
      </c>
      <c r="D505" s="6" t="s">
        <v>349</v>
      </c>
      <c r="E505" s="6" t="s">
        <v>122</v>
      </c>
      <c r="F505" s="6"/>
      <c r="G505" s="161">
        <f>G506</f>
        <v>235.332</v>
      </c>
      <c r="H505" s="55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75"/>
      <c r="Y505" s="59"/>
    </row>
    <row r="506" spans="1:25" ht="32.25" outlineLevel="6" thickBot="1">
      <c r="A506" s="88" t="s">
        <v>125</v>
      </c>
      <c r="B506" s="92">
        <v>953</v>
      </c>
      <c r="C506" s="93" t="s">
        <v>20</v>
      </c>
      <c r="D506" s="93" t="s">
        <v>349</v>
      </c>
      <c r="E506" s="93" t="s">
        <v>123</v>
      </c>
      <c r="F506" s="93"/>
      <c r="G506" s="162">
        <v>235.332</v>
      </c>
      <c r="H506" s="55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75"/>
      <c r="Y506" s="59"/>
    </row>
    <row r="507" spans="1:25" ht="16.5" outlineLevel="6" thickBot="1">
      <c r="A507" s="124" t="s">
        <v>34</v>
      </c>
      <c r="B507" s="18">
        <v>953</v>
      </c>
      <c r="C507" s="39" t="s">
        <v>13</v>
      </c>
      <c r="D507" s="39" t="s">
        <v>261</v>
      </c>
      <c r="E507" s="39" t="s">
        <v>5</v>
      </c>
      <c r="F507" s="39"/>
      <c r="G507" s="155">
        <f>G512+G508</f>
        <v>13576.82497</v>
      </c>
      <c r="H507" s="55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75"/>
      <c r="Y507" s="59"/>
    </row>
    <row r="508" spans="1:25" ht="18.75" customHeight="1" outlineLevel="6" thickBot="1">
      <c r="A508" s="112" t="s">
        <v>135</v>
      </c>
      <c r="B508" s="19">
        <v>953</v>
      </c>
      <c r="C508" s="9" t="s">
        <v>13</v>
      </c>
      <c r="D508" s="9" t="s">
        <v>262</v>
      </c>
      <c r="E508" s="9" t="s">
        <v>5</v>
      </c>
      <c r="F508" s="39"/>
      <c r="G508" s="151">
        <f>G509</f>
        <v>93.72624</v>
      </c>
      <c r="H508" s="55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75"/>
      <c r="Y508" s="59"/>
    </row>
    <row r="509" spans="1:25" ht="32.25" outlineLevel="6" thickBot="1">
      <c r="A509" s="112" t="s">
        <v>136</v>
      </c>
      <c r="B509" s="19">
        <v>953</v>
      </c>
      <c r="C509" s="11" t="s">
        <v>13</v>
      </c>
      <c r="D509" s="11" t="s">
        <v>263</v>
      </c>
      <c r="E509" s="11" t="s">
        <v>5</v>
      </c>
      <c r="F509" s="39"/>
      <c r="G509" s="151">
        <f>G510</f>
        <v>93.72624</v>
      </c>
      <c r="H509" s="55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75"/>
      <c r="Y509" s="59"/>
    </row>
    <row r="510" spans="1:25" ht="16.5" outlineLevel="6" thickBot="1">
      <c r="A510" s="94" t="s">
        <v>140</v>
      </c>
      <c r="B510" s="90">
        <v>953</v>
      </c>
      <c r="C510" s="91" t="s">
        <v>13</v>
      </c>
      <c r="D510" s="91" t="s">
        <v>267</v>
      </c>
      <c r="E510" s="91" t="s">
        <v>5</v>
      </c>
      <c r="F510" s="91"/>
      <c r="G510" s="145">
        <f>G511</f>
        <v>93.72624</v>
      </c>
      <c r="H510" s="55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75"/>
      <c r="Y510" s="59"/>
    </row>
    <row r="511" spans="1:25" ht="16.5" outlineLevel="6" thickBot="1">
      <c r="A511" s="5" t="s">
        <v>363</v>
      </c>
      <c r="B511" s="21">
        <v>953</v>
      </c>
      <c r="C511" s="6" t="s">
        <v>13</v>
      </c>
      <c r="D511" s="6" t="s">
        <v>267</v>
      </c>
      <c r="E511" s="6" t="s">
        <v>364</v>
      </c>
      <c r="F511" s="6"/>
      <c r="G511" s="148">
        <v>93.72624</v>
      </c>
      <c r="H511" s="55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75"/>
      <c r="Y511" s="59"/>
    </row>
    <row r="512" spans="1:25" ht="16.5" outlineLevel="6" thickBot="1">
      <c r="A512" s="80" t="s">
        <v>239</v>
      </c>
      <c r="B512" s="19">
        <v>953</v>
      </c>
      <c r="C512" s="11" t="s">
        <v>13</v>
      </c>
      <c r="D512" s="11" t="s">
        <v>330</v>
      </c>
      <c r="E512" s="11" t="s">
        <v>5</v>
      </c>
      <c r="F512" s="11"/>
      <c r="G512" s="159">
        <f>G513</f>
        <v>13483.09873</v>
      </c>
      <c r="H512" s="55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75"/>
      <c r="Y512" s="59"/>
    </row>
    <row r="513" spans="1:25" ht="32.25" outlineLevel="6" thickBot="1">
      <c r="A513" s="80" t="s">
        <v>195</v>
      </c>
      <c r="B513" s="19">
        <v>953</v>
      </c>
      <c r="C513" s="11" t="s">
        <v>13</v>
      </c>
      <c r="D513" s="11" t="s">
        <v>350</v>
      </c>
      <c r="E513" s="11" t="s">
        <v>5</v>
      </c>
      <c r="F513" s="11"/>
      <c r="G513" s="159">
        <f>G514</f>
        <v>13483.09873</v>
      </c>
      <c r="H513" s="55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75"/>
      <c r="Y513" s="59"/>
    </row>
    <row r="514" spans="1:25" ht="32.25" outlineLevel="6" thickBot="1">
      <c r="A514" s="94" t="s">
        <v>141</v>
      </c>
      <c r="B514" s="90">
        <v>953</v>
      </c>
      <c r="C514" s="91" t="s">
        <v>13</v>
      </c>
      <c r="D514" s="91" t="s">
        <v>351</v>
      </c>
      <c r="E514" s="91" t="s">
        <v>5</v>
      </c>
      <c r="F514" s="91"/>
      <c r="G514" s="160">
        <f>G515+G519+G521</f>
        <v>13483.09873</v>
      </c>
      <c r="H514" s="55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75"/>
      <c r="Y514" s="59"/>
    </row>
    <row r="515" spans="1:25" ht="16.5" outlineLevel="6" thickBot="1">
      <c r="A515" s="5" t="s">
        <v>112</v>
      </c>
      <c r="B515" s="21">
        <v>953</v>
      </c>
      <c r="C515" s="6" t="s">
        <v>13</v>
      </c>
      <c r="D515" s="6" t="s">
        <v>351</v>
      </c>
      <c r="E515" s="6" t="s">
        <v>111</v>
      </c>
      <c r="F515" s="6"/>
      <c r="G515" s="161">
        <f>G516+G517+G518</f>
        <v>11726.79322</v>
      </c>
      <c r="H515" s="55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75"/>
      <c r="Y515" s="59"/>
    </row>
    <row r="516" spans="1:25" ht="16.5" outlineLevel="6" thickBot="1">
      <c r="A516" s="88" t="s">
        <v>257</v>
      </c>
      <c r="B516" s="92">
        <v>953</v>
      </c>
      <c r="C516" s="93" t="s">
        <v>13</v>
      </c>
      <c r="D516" s="93" t="s">
        <v>351</v>
      </c>
      <c r="E516" s="93" t="s">
        <v>113</v>
      </c>
      <c r="F516" s="93"/>
      <c r="G516" s="162">
        <v>9000</v>
      </c>
      <c r="H516" s="55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75"/>
      <c r="Y516" s="59"/>
    </row>
    <row r="517" spans="1:25" ht="32.25" outlineLevel="6" thickBot="1">
      <c r="A517" s="88" t="s">
        <v>259</v>
      </c>
      <c r="B517" s="92">
        <v>953</v>
      </c>
      <c r="C517" s="93" t="s">
        <v>13</v>
      </c>
      <c r="D517" s="93" t="s">
        <v>351</v>
      </c>
      <c r="E517" s="93" t="s">
        <v>114</v>
      </c>
      <c r="F517" s="93"/>
      <c r="G517" s="154">
        <v>0</v>
      </c>
      <c r="H517" s="55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75"/>
      <c r="Y517" s="59"/>
    </row>
    <row r="518" spans="1:25" ht="48" outlineLevel="6" thickBot="1">
      <c r="A518" s="88" t="s">
        <v>255</v>
      </c>
      <c r="B518" s="92">
        <v>953</v>
      </c>
      <c r="C518" s="93" t="s">
        <v>13</v>
      </c>
      <c r="D518" s="93" t="s">
        <v>351</v>
      </c>
      <c r="E518" s="93" t="s">
        <v>256</v>
      </c>
      <c r="F518" s="93"/>
      <c r="G518" s="162">
        <v>2726.79322</v>
      </c>
      <c r="H518" s="55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75"/>
      <c r="Y518" s="59"/>
    </row>
    <row r="519" spans="1:25" ht="32.25" outlineLevel="6" thickBot="1">
      <c r="A519" s="5" t="s">
        <v>100</v>
      </c>
      <c r="B519" s="21">
        <v>953</v>
      </c>
      <c r="C519" s="6" t="s">
        <v>13</v>
      </c>
      <c r="D519" s="6" t="s">
        <v>351</v>
      </c>
      <c r="E519" s="6" t="s">
        <v>95</v>
      </c>
      <c r="F519" s="6"/>
      <c r="G519" s="153">
        <f>G520</f>
        <v>1699.65253</v>
      </c>
      <c r="H519" s="55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75"/>
      <c r="Y519" s="59"/>
    </row>
    <row r="520" spans="1:25" ht="32.25" outlineLevel="6" thickBot="1">
      <c r="A520" s="88" t="s">
        <v>101</v>
      </c>
      <c r="B520" s="92">
        <v>953</v>
      </c>
      <c r="C520" s="93" t="s">
        <v>13</v>
      </c>
      <c r="D520" s="93" t="s">
        <v>351</v>
      </c>
      <c r="E520" s="93" t="s">
        <v>96</v>
      </c>
      <c r="F520" s="93"/>
      <c r="G520" s="162">
        <v>1699.65253</v>
      </c>
      <c r="H520" s="55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75"/>
      <c r="Y520" s="59"/>
    </row>
    <row r="521" spans="1:25" ht="16.5" outlineLevel="6" thickBot="1">
      <c r="A521" s="5" t="s">
        <v>102</v>
      </c>
      <c r="B521" s="21">
        <v>953</v>
      </c>
      <c r="C521" s="6" t="s">
        <v>13</v>
      </c>
      <c r="D521" s="6" t="s">
        <v>351</v>
      </c>
      <c r="E521" s="6" t="s">
        <v>97</v>
      </c>
      <c r="F521" s="6"/>
      <c r="G521" s="153">
        <f>G522+G523+G524</f>
        <v>56.65298</v>
      </c>
      <c r="H521" s="55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75"/>
      <c r="Y521" s="59"/>
    </row>
    <row r="522" spans="1:25" ht="32.25" outlineLevel="6" thickBot="1">
      <c r="A522" s="88" t="s">
        <v>103</v>
      </c>
      <c r="B522" s="92">
        <v>953</v>
      </c>
      <c r="C522" s="93" t="s">
        <v>13</v>
      </c>
      <c r="D522" s="93" t="s">
        <v>351</v>
      </c>
      <c r="E522" s="93" t="s">
        <v>98</v>
      </c>
      <c r="F522" s="93"/>
      <c r="G522" s="154">
        <v>2</v>
      </c>
      <c r="H522" s="55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75"/>
      <c r="Y522" s="59"/>
    </row>
    <row r="523" spans="1:25" ht="19.5" customHeight="1" outlineLevel="6" thickBot="1">
      <c r="A523" s="88" t="s">
        <v>104</v>
      </c>
      <c r="B523" s="92">
        <v>953</v>
      </c>
      <c r="C523" s="93" t="s">
        <v>13</v>
      </c>
      <c r="D523" s="93" t="s">
        <v>351</v>
      </c>
      <c r="E523" s="93" t="s">
        <v>99</v>
      </c>
      <c r="F523" s="93"/>
      <c r="G523" s="154">
        <v>5</v>
      </c>
      <c r="H523" s="55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75"/>
      <c r="Y523" s="59"/>
    </row>
    <row r="524" spans="1:25" ht="16.5" outlineLevel="6" thickBot="1">
      <c r="A524" s="88" t="s">
        <v>363</v>
      </c>
      <c r="B524" s="92">
        <v>953</v>
      </c>
      <c r="C524" s="93" t="s">
        <v>13</v>
      </c>
      <c r="D524" s="93" t="s">
        <v>351</v>
      </c>
      <c r="E524" s="93" t="s">
        <v>364</v>
      </c>
      <c r="F524" s="93"/>
      <c r="G524" s="154">
        <v>49.65298</v>
      </c>
      <c r="H524" s="55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75"/>
      <c r="Y524" s="59"/>
    </row>
    <row r="525" spans="1:25" ht="19.5" outlineLevel="6" thickBot="1">
      <c r="A525" s="108" t="s">
        <v>44</v>
      </c>
      <c r="B525" s="18">
        <v>953</v>
      </c>
      <c r="C525" s="14" t="s">
        <v>43</v>
      </c>
      <c r="D525" s="39" t="s">
        <v>261</v>
      </c>
      <c r="E525" s="14" t="s">
        <v>5</v>
      </c>
      <c r="F525" s="14"/>
      <c r="G525" s="166">
        <f>G527</f>
        <v>4206</v>
      </c>
      <c r="H525" s="31">
        <f aca="true" t="shared" si="66" ref="H525:X525">H528+H539</f>
        <v>0</v>
      </c>
      <c r="I525" s="31">
        <f t="shared" si="66"/>
        <v>0</v>
      </c>
      <c r="J525" s="31">
        <f t="shared" si="66"/>
        <v>0</v>
      </c>
      <c r="K525" s="31">
        <f t="shared" si="66"/>
        <v>0</v>
      </c>
      <c r="L525" s="31">
        <f t="shared" si="66"/>
        <v>0</v>
      </c>
      <c r="M525" s="31">
        <f t="shared" si="66"/>
        <v>0</v>
      </c>
      <c r="N525" s="31">
        <f t="shared" si="66"/>
        <v>0</v>
      </c>
      <c r="O525" s="31">
        <f t="shared" si="66"/>
        <v>0</v>
      </c>
      <c r="P525" s="31">
        <f t="shared" si="66"/>
        <v>0</v>
      </c>
      <c r="Q525" s="31">
        <f t="shared" si="66"/>
        <v>0</v>
      </c>
      <c r="R525" s="31">
        <f t="shared" si="66"/>
        <v>0</v>
      </c>
      <c r="S525" s="31">
        <f t="shared" si="66"/>
        <v>0</v>
      </c>
      <c r="T525" s="31">
        <f t="shared" si="66"/>
        <v>0</v>
      </c>
      <c r="U525" s="31">
        <f t="shared" si="66"/>
        <v>0</v>
      </c>
      <c r="V525" s="31">
        <f t="shared" si="66"/>
        <v>0</v>
      </c>
      <c r="W525" s="31">
        <f t="shared" si="66"/>
        <v>0</v>
      </c>
      <c r="X525" s="66">
        <f t="shared" si="66"/>
        <v>12003.04085</v>
      </c>
      <c r="Y525" s="59" t="e">
        <f>X525/G517*100</f>
        <v>#DIV/0!</v>
      </c>
    </row>
    <row r="526" spans="1:25" ht="16.5" outlineLevel="6" thickBot="1">
      <c r="A526" s="124" t="s">
        <v>40</v>
      </c>
      <c r="B526" s="18">
        <v>953</v>
      </c>
      <c r="C526" s="39" t="s">
        <v>21</v>
      </c>
      <c r="D526" s="39" t="s">
        <v>261</v>
      </c>
      <c r="E526" s="39" t="s">
        <v>5</v>
      </c>
      <c r="F526" s="39"/>
      <c r="G526" s="169">
        <f>G527</f>
        <v>4206</v>
      </c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66"/>
      <c r="Y526" s="59"/>
    </row>
    <row r="527" spans="1:25" ht="32.25" outlineLevel="6" thickBot="1">
      <c r="A527" s="112" t="s">
        <v>135</v>
      </c>
      <c r="B527" s="19">
        <v>953</v>
      </c>
      <c r="C527" s="9" t="s">
        <v>21</v>
      </c>
      <c r="D527" s="9" t="s">
        <v>262</v>
      </c>
      <c r="E527" s="9" t="s">
        <v>5</v>
      </c>
      <c r="F527" s="9"/>
      <c r="G527" s="158">
        <f>G528</f>
        <v>4206</v>
      </c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66"/>
      <c r="Y527" s="59"/>
    </row>
    <row r="528" spans="1:25" ht="32.25" outlineLevel="6" thickBot="1">
      <c r="A528" s="112" t="s">
        <v>136</v>
      </c>
      <c r="B528" s="19">
        <v>953</v>
      </c>
      <c r="C528" s="11" t="s">
        <v>21</v>
      </c>
      <c r="D528" s="11" t="s">
        <v>263</v>
      </c>
      <c r="E528" s="11" t="s">
        <v>5</v>
      </c>
      <c r="F528" s="11"/>
      <c r="G528" s="159">
        <f>G529</f>
        <v>4206</v>
      </c>
      <c r="H528" s="32">
        <f aca="true" t="shared" si="67" ref="H528:X529">H529</f>
        <v>0</v>
      </c>
      <c r="I528" s="32">
        <f t="shared" si="67"/>
        <v>0</v>
      </c>
      <c r="J528" s="32">
        <f t="shared" si="67"/>
        <v>0</v>
      </c>
      <c r="K528" s="32">
        <f t="shared" si="67"/>
        <v>0</v>
      </c>
      <c r="L528" s="32">
        <f t="shared" si="67"/>
        <v>0</v>
      </c>
      <c r="M528" s="32">
        <f t="shared" si="67"/>
        <v>0</v>
      </c>
      <c r="N528" s="32">
        <f t="shared" si="67"/>
        <v>0</v>
      </c>
      <c r="O528" s="32">
        <f t="shared" si="67"/>
        <v>0</v>
      </c>
      <c r="P528" s="32">
        <f t="shared" si="67"/>
        <v>0</v>
      </c>
      <c r="Q528" s="32">
        <f t="shared" si="67"/>
        <v>0</v>
      </c>
      <c r="R528" s="32">
        <f t="shared" si="67"/>
        <v>0</v>
      </c>
      <c r="S528" s="32">
        <f t="shared" si="67"/>
        <v>0</v>
      </c>
      <c r="T528" s="32">
        <f t="shared" si="67"/>
        <v>0</v>
      </c>
      <c r="U528" s="32">
        <f t="shared" si="67"/>
        <v>0</v>
      </c>
      <c r="V528" s="32">
        <f t="shared" si="67"/>
        <v>0</v>
      </c>
      <c r="W528" s="32">
        <f t="shared" si="67"/>
        <v>0</v>
      </c>
      <c r="X528" s="67">
        <f t="shared" si="67"/>
        <v>12003.04085</v>
      </c>
      <c r="Y528" s="59">
        <f>X528/G519*100</f>
        <v>706.205570735096</v>
      </c>
    </row>
    <row r="529" spans="1:25" ht="48" outlineLevel="6" thickBot="1">
      <c r="A529" s="114" t="s">
        <v>196</v>
      </c>
      <c r="B529" s="90">
        <v>953</v>
      </c>
      <c r="C529" s="91" t="s">
        <v>21</v>
      </c>
      <c r="D529" s="91" t="s">
        <v>352</v>
      </c>
      <c r="E529" s="91" t="s">
        <v>5</v>
      </c>
      <c r="F529" s="91"/>
      <c r="G529" s="160">
        <f>G530</f>
        <v>4206</v>
      </c>
      <c r="H529" s="34">
        <f t="shared" si="67"/>
        <v>0</v>
      </c>
      <c r="I529" s="34">
        <f t="shared" si="67"/>
        <v>0</v>
      </c>
      <c r="J529" s="34">
        <f t="shared" si="67"/>
        <v>0</v>
      </c>
      <c r="K529" s="34">
        <f t="shared" si="67"/>
        <v>0</v>
      </c>
      <c r="L529" s="34">
        <f t="shared" si="67"/>
        <v>0</v>
      </c>
      <c r="M529" s="34">
        <f t="shared" si="67"/>
        <v>0</v>
      </c>
      <c r="N529" s="34">
        <f t="shared" si="67"/>
        <v>0</v>
      </c>
      <c r="O529" s="34">
        <f t="shared" si="67"/>
        <v>0</v>
      </c>
      <c r="P529" s="34">
        <f t="shared" si="67"/>
        <v>0</v>
      </c>
      <c r="Q529" s="34">
        <f t="shared" si="67"/>
        <v>0</v>
      </c>
      <c r="R529" s="34">
        <f t="shared" si="67"/>
        <v>0</v>
      </c>
      <c r="S529" s="34">
        <f t="shared" si="67"/>
        <v>0</v>
      </c>
      <c r="T529" s="34">
        <f t="shared" si="67"/>
        <v>0</v>
      </c>
      <c r="U529" s="34">
        <f t="shared" si="67"/>
        <v>0</v>
      </c>
      <c r="V529" s="34">
        <f t="shared" si="67"/>
        <v>0</v>
      </c>
      <c r="W529" s="34">
        <f t="shared" si="67"/>
        <v>0</v>
      </c>
      <c r="X529" s="68">
        <f t="shared" si="67"/>
        <v>12003.04085</v>
      </c>
      <c r="Y529" s="59" t="e">
        <f>X529/#REF!*100</f>
        <v>#REF!</v>
      </c>
    </row>
    <row r="530" spans="1:25" ht="16.5" outlineLevel="6" thickBot="1">
      <c r="A530" s="5" t="s">
        <v>124</v>
      </c>
      <c r="B530" s="21">
        <v>953</v>
      </c>
      <c r="C530" s="6" t="s">
        <v>21</v>
      </c>
      <c r="D530" s="6" t="s">
        <v>352</v>
      </c>
      <c r="E530" s="6" t="s">
        <v>122</v>
      </c>
      <c r="F530" s="6"/>
      <c r="G530" s="161">
        <f>G531</f>
        <v>4206</v>
      </c>
      <c r="H530" s="26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44"/>
      <c r="X530" s="65">
        <v>12003.04085</v>
      </c>
      <c r="Y530" s="59">
        <f>X530/G520*100</f>
        <v>706.205570735096</v>
      </c>
    </row>
    <row r="531" spans="1:25" ht="32.25" outlineLevel="6" thickBot="1">
      <c r="A531" s="88" t="s">
        <v>125</v>
      </c>
      <c r="B531" s="92">
        <v>953</v>
      </c>
      <c r="C531" s="93" t="s">
        <v>21</v>
      </c>
      <c r="D531" s="93" t="s">
        <v>352</v>
      </c>
      <c r="E531" s="93" t="s">
        <v>123</v>
      </c>
      <c r="F531" s="93"/>
      <c r="G531" s="162">
        <v>4206</v>
      </c>
      <c r="H531" s="55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75"/>
      <c r="Y531" s="59"/>
    </row>
    <row r="532" spans="1:25" ht="49.5" customHeight="1" outlineLevel="6" thickBot="1">
      <c r="A532" s="48" t="s">
        <v>22</v>
      </c>
      <c r="B532" s="48"/>
      <c r="C532" s="48"/>
      <c r="D532" s="48"/>
      <c r="E532" s="48"/>
      <c r="F532" s="48"/>
      <c r="G532" s="174">
        <f>G416+G13</f>
        <v>670940.9111</v>
      </c>
      <c r="H532" s="55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75"/>
      <c r="Y532" s="59"/>
    </row>
    <row r="533" spans="1:25" ht="19.5" customHeight="1" outlineLevel="6" thickBot="1">
      <c r="A533" s="1"/>
      <c r="B533" s="22"/>
      <c r="C533" s="1"/>
      <c r="D533" s="1"/>
      <c r="E533" s="1"/>
      <c r="F533" s="1"/>
      <c r="G533" s="1"/>
      <c r="H533" s="55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75"/>
      <c r="Y533" s="59"/>
    </row>
    <row r="534" spans="1:25" ht="16.5" outlineLevel="6" thickBot="1">
      <c r="A534" s="3"/>
      <c r="B534" s="3"/>
      <c r="C534" s="3"/>
      <c r="D534" s="3"/>
      <c r="E534" s="3"/>
      <c r="F534" s="3"/>
      <c r="G534" s="3"/>
      <c r="H534" s="55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75"/>
      <c r="Y534" s="59"/>
    </row>
    <row r="535" spans="8:25" ht="16.5" outlineLevel="6" thickBot="1">
      <c r="H535" s="55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75"/>
      <c r="Y535" s="59"/>
    </row>
    <row r="536" spans="8:25" ht="16.5" outlineLevel="6" thickBot="1">
      <c r="H536" s="55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75"/>
      <c r="Y536" s="59"/>
    </row>
    <row r="537" spans="8:25" ht="16.5" outlineLevel="6" thickBot="1">
      <c r="H537" s="55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75"/>
      <c r="Y537" s="59"/>
    </row>
    <row r="538" spans="8:25" ht="16.5" outlineLevel="6" thickBot="1">
      <c r="H538" s="55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75"/>
      <c r="Y538" s="59"/>
    </row>
    <row r="539" spans="8:25" ht="16.5" outlineLevel="6" thickBot="1">
      <c r="H539" s="32">
        <f aca="true" t="shared" si="68" ref="H539:X539">H540</f>
        <v>0</v>
      </c>
      <c r="I539" s="32">
        <f t="shared" si="68"/>
        <v>0</v>
      </c>
      <c r="J539" s="32">
        <f t="shared" si="68"/>
        <v>0</v>
      </c>
      <c r="K539" s="32">
        <f t="shared" si="68"/>
        <v>0</v>
      </c>
      <c r="L539" s="32">
        <f t="shared" si="68"/>
        <v>0</v>
      </c>
      <c r="M539" s="32">
        <f t="shared" si="68"/>
        <v>0</v>
      </c>
      <c r="N539" s="32">
        <f t="shared" si="68"/>
        <v>0</v>
      </c>
      <c r="O539" s="32">
        <f t="shared" si="68"/>
        <v>0</v>
      </c>
      <c r="P539" s="32">
        <f t="shared" si="68"/>
        <v>0</v>
      </c>
      <c r="Q539" s="32">
        <f t="shared" si="68"/>
        <v>0</v>
      </c>
      <c r="R539" s="32">
        <f t="shared" si="68"/>
        <v>0</v>
      </c>
      <c r="S539" s="32">
        <f t="shared" si="68"/>
        <v>0</v>
      </c>
      <c r="T539" s="32">
        <f t="shared" si="68"/>
        <v>0</v>
      </c>
      <c r="U539" s="32">
        <f t="shared" si="68"/>
        <v>0</v>
      </c>
      <c r="V539" s="32">
        <f t="shared" si="68"/>
        <v>0</v>
      </c>
      <c r="W539" s="32">
        <f t="shared" si="68"/>
        <v>0</v>
      </c>
      <c r="X539" s="67">
        <f t="shared" si="68"/>
        <v>0</v>
      </c>
      <c r="Y539" s="59">
        <v>0</v>
      </c>
    </row>
    <row r="540" spans="8:25" ht="15.75" outlineLevel="6">
      <c r="H540" s="26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44"/>
      <c r="X540" s="65">
        <v>0</v>
      </c>
      <c r="Y540" s="59">
        <v>0</v>
      </c>
    </row>
    <row r="541" spans="8:25" ht="18.75">
      <c r="H541" s="38" t="e">
        <f>#REF!+#REF!+H422+H13</f>
        <v>#REF!</v>
      </c>
      <c r="I541" s="38" t="e">
        <f>#REF!+#REF!+I422+I13</f>
        <v>#REF!</v>
      </c>
      <c r="J541" s="38" t="e">
        <f>#REF!+#REF!+J422+J13</f>
        <v>#REF!</v>
      </c>
      <c r="K541" s="38" t="e">
        <f>#REF!+#REF!+K422+K13</f>
        <v>#REF!</v>
      </c>
      <c r="L541" s="38" t="e">
        <f>#REF!+#REF!+L422+L13</f>
        <v>#REF!</v>
      </c>
      <c r="M541" s="38" t="e">
        <f>#REF!+#REF!+M422+M13</f>
        <v>#REF!</v>
      </c>
      <c r="N541" s="38" t="e">
        <f>#REF!+#REF!+N422+N13</f>
        <v>#REF!</v>
      </c>
      <c r="O541" s="38" t="e">
        <f>#REF!+#REF!+O422+O13</f>
        <v>#REF!</v>
      </c>
      <c r="P541" s="38" t="e">
        <f>#REF!+#REF!+P422+P13</f>
        <v>#REF!</v>
      </c>
      <c r="Q541" s="38" t="e">
        <f>#REF!+#REF!+Q422+Q13</f>
        <v>#REF!</v>
      </c>
      <c r="R541" s="38" t="e">
        <f>#REF!+#REF!+R422+R13</f>
        <v>#REF!</v>
      </c>
      <c r="S541" s="38" t="e">
        <f>#REF!+#REF!+S422+S13</f>
        <v>#REF!</v>
      </c>
      <c r="T541" s="38" t="e">
        <f>#REF!+#REF!+T422+T13</f>
        <v>#REF!</v>
      </c>
      <c r="U541" s="38" t="e">
        <f>#REF!+#REF!+U422+U13</f>
        <v>#REF!</v>
      </c>
      <c r="V541" s="38" t="e">
        <f>#REF!+#REF!+V422+V13</f>
        <v>#REF!</v>
      </c>
      <c r="W541" s="38" t="e">
        <f>#REF!+#REF!+W422+W13</f>
        <v>#REF!</v>
      </c>
      <c r="X541" s="76" t="e">
        <f>#REF!+#REF!+X422+X13</f>
        <v>#REF!</v>
      </c>
      <c r="Y541" s="56" t="e">
        <f>X541/G532*100</f>
        <v>#REF!</v>
      </c>
    </row>
    <row r="542" spans="8:23" ht="15.75"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8:23" ht="15.75"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</row>
  </sheetData>
  <sheetProtection/>
  <autoFilter ref="A12:G532"/>
  <mergeCells count="8">
    <mergeCell ref="A10:V10"/>
    <mergeCell ref="A9:V9"/>
    <mergeCell ref="B5:W5"/>
    <mergeCell ref="B6:W6"/>
    <mergeCell ref="C7:V7"/>
    <mergeCell ref="B2:F2"/>
    <mergeCell ref="B3:F3"/>
    <mergeCell ref="B4:F4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2017-12-20T04:27:18Z</cp:lastPrinted>
  <dcterms:created xsi:type="dcterms:W3CDTF">2008-11-11T04:53:42Z</dcterms:created>
  <dcterms:modified xsi:type="dcterms:W3CDTF">2018-07-26T02:32:12Z</dcterms:modified>
  <cp:category/>
  <cp:version/>
  <cp:contentType/>
  <cp:contentStatus/>
</cp:coreProperties>
</file>